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5B7F01C2-9A8F-4C75-8F8F-FAA4164B6AC6}" xr6:coauthVersionLast="47" xr6:coauthVersionMax="47" xr10:uidLastSave="{00000000-0000-0000-0000-000000000000}"/>
  <workbookProtection workbookAlgorithmName="SHA-512" workbookHashValue="m11o6wodfXqMsmgH3kvwth30hq8fWG9OwpdGlleOpheFi67SrWPln1vd5xg8g+p+J/9pxC/9Ifk0kpfZBd3K4A==" workbookSaltValue="x6AJJ2eYSOZ8JC0RPBQrAg==" workbookSpinCount="100000" lockStructure="1"/>
  <bookViews>
    <workbookView xWindow="28680" yWindow="-120" windowWidth="29040" windowHeight="1752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'FS184'!$A$1:$X$78</definedName>
    <definedName name="_xlnm.Print_Area" localSheetId="2">'GT421'!$A$1:$X$78</definedName>
    <definedName name="_xlnm.Print_Area" localSheetId="3">'GT481'!$A$1:$X$78</definedName>
    <definedName name="_xlnm.Print_Area" localSheetId="4">'KZN225'!$A$1:$X$78</definedName>
    <definedName name="_xlnm.Print_Area" localSheetId="5">'KZN252'!$A$1:$X$78</definedName>
    <definedName name="_xlnm.Print_Area" localSheetId="6">'KZN282'!$A$1:$X$78</definedName>
    <definedName name="_xlnm.Print_Area" localSheetId="7">'LIM354'!$A$1:$X$78</definedName>
    <definedName name="_xlnm.Print_Area" localSheetId="8">'MP307'!$A$1:$X$78</definedName>
    <definedName name="_xlnm.Print_Area" localSheetId="9">'MP312'!$A$1:$X$78</definedName>
    <definedName name="_xlnm.Print_Area" localSheetId="10">'MP313'!$A$1:$X$78</definedName>
    <definedName name="_xlnm.Print_Area" localSheetId="11">'MP326'!$A$1:$X$78</definedName>
    <definedName name="_xlnm.Print_Area" localSheetId="12">'NC091'!$A$1:$X$78</definedName>
    <definedName name="_xlnm.Print_Area" localSheetId="13">'NW372'!$A$1:$X$78</definedName>
    <definedName name="_xlnm.Print_Area" localSheetId="14">'NW373'!$A$1:$X$78</definedName>
    <definedName name="_xlnm.Print_Area" localSheetId="15">'NW403'!$A$1:$X$78</definedName>
    <definedName name="_xlnm.Print_Area" localSheetId="16">'NW405'!$A$1:$X$78</definedName>
    <definedName name="_xlnm.Print_Area" localSheetId="0">Summary!$A$1:$X$78</definedName>
    <definedName name="_xlnm.Print_Area" localSheetId="17">'WC023'!$A$1:$X$78</definedName>
    <definedName name="_xlnm.Print_Area" localSheetId="18">'WC024'!$A$1:$X$78</definedName>
    <definedName name="_xlnm.Print_Area" localSheetId="19">'WC044'!$A$1:$X$78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1"/>
  <c r="V62" i="1"/>
  <c r="O62" i="2"/>
  <c r="N62" i="2"/>
  <c r="M62" i="2"/>
  <c r="L62" i="2"/>
  <c r="K62" i="2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I62" i="9"/>
  <c r="H62" i="9"/>
  <c r="G62" i="9"/>
  <c r="F62" i="9"/>
  <c r="D62" i="9"/>
  <c r="C62" i="9"/>
  <c r="B62" i="9"/>
  <c r="O62" i="10"/>
  <c r="N62" i="10"/>
  <c r="M62" i="10"/>
  <c r="L62" i="10"/>
  <c r="K62" i="10"/>
  <c r="S62" i="10" s="1"/>
  <c r="J62" i="10"/>
  <c r="R62" i="10" s="1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R62" i="11" s="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S62" i="13" s="1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S62" i="14" s="1"/>
  <c r="J62" i="14"/>
  <c r="R62" i="14" s="1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I62" i="15"/>
  <c r="H62" i="15"/>
  <c r="G62" i="15"/>
  <c r="F62" i="15"/>
  <c r="D62" i="15"/>
  <c r="C62" i="15"/>
  <c r="B62" i="15"/>
  <c r="O62" i="16"/>
  <c r="N62" i="16"/>
  <c r="M62" i="16"/>
  <c r="L62" i="16"/>
  <c r="K62" i="16"/>
  <c r="S62" i="16" s="1"/>
  <c r="J62" i="16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R62" i="17" s="1"/>
  <c r="I62" i="17"/>
  <c r="H62" i="17"/>
  <c r="G62" i="17"/>
  <c r="F62" i="17"/>
  <c r="D62" i="17"/>
  <c r="C62" i="17"/>
  <c r="B62" i="17"/>
  <c r="O62" i="18"/>
  <c r="N62" i="18"/>
  <c r="M62" i="18"/>
  <c r="L62" i="18"/>
  <c r="K62" i="18"/>
  <c r="S62" i="18" s="1"/>
  <c r="J62" i="18"/>
  <c r="R62" i="18" s="1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R62" i="19" s="1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R62" i="20" s="1"/>
  <c r="I62" i="20"/>
  <c r="H62" i="20"/>
  <c r="G62" i="20"/>
  <c r="F62" i="20"/>
  <c r="D62" i="20"/>
  <c r="C62" i="20"/>
  <c r="B62" i="20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V56" i="20"/>
  <c r="W56" i="1"/>
  <c r="V56" i="1"/>
  <c r="O56" i="2"/>
  <c r="N56" i="2"/>
  <c r="M56" i="2"/>
  <c r="L56" i="2"/>
  <c r="K56" i="2"/>
  <c r="J56" i="2"/>
  <c r="R56" i="2" s="1"/>
  <c r="I56" i="2"/>
  <c r="H56" i="2"/>
  <c r="G56" i="2"/>
  <c r="F56" i="2"/>
  <c r="D56" i="2"/>
  <c r="C56" i="2"/>
  <c r="B56" i="2"/>
  <c r="O56" i="3"/>
  <c r="N56" i="3"/>
  <c r="M56" i="3"/>
  <c r="L56" i="3"/>
  <c r="K56" i="3"/>
  <c r="S56" i="3" s="1"/>
  <c r="J56" i="3"/>
  <c r="I56" i="3"/>
  <c r="H56" i="3"/>
  <c r="G56" i="3"/>
  <c r="F56" i="3"/>
  <c r="D56" i="3"/>
  <c r="C56" i="3"/>
  <c r="B56" i="3"/>
  <c r="O56" i="4"/>
  <c r="N56" i="4"/>
  <c r="M56" i="4"/>
  <c r="L56" i="4"/>
  <c r="K56" i="4"/>
  <c r="J56" i="4"/>
  <c r="I56" i="4"/>
  <c r="H56" i="4"/>
  <c r="G56" i="4"/>
  <c r="F56" i="4"/>
  <c r="D56" i="4"/>
  <c r="C56" i="4"/>
  <c r="B56" i="4"/>
  <c r="O56" i="5"/>
  <c r="N56" i="5"/>
  <c r="M56" i="5"/>
  <c r="L56" i="5"/>
  <c r="K56" i="5"/>
  <c r="S56" i="5" s="1"/>
  <c r="J56" i="5"/>
  <c r="I56" i="5"/>
  <c r="H56" i="5"/>
  <c r="G56" i="5"/>
  <c r="F56" i="5"/>
  <c r="D56" i="5"/>
  <c r="C56" i="5"/>
  <c r="B56" i="5"/>
  <c r="O56" i="6"/>
  <c r="N56" i="6"/>
  <c r="M56" i="6"/>
  <c r="L56" i="6"/>
  <c r="K56" i="6"/>
  <c r="J56" i="6"/>
  <c r="I56" i="6"/>
  <c r="H56" i="6"/>
  <c r="G56" i="6"/>
  <c r="F56" i="6"/>
  <c r="D56" i="6"/>
  <c r="C56" i="6"/>
  <c r="B56" i="6"/>
  <c r="O56" i="7"/>
  <c r="N56" i="7"/>
  <c r="M56" i="7"/>
  <c r="L56" i="7"/>
  <c r="K56" i="7"/>
  <c r="J56" i="7"/>
  <c r="I56" i="7"/>
  <c r="H56" i="7"/>
  <c r="G56" i="7"/>
  <c r="F56" i="7"/>
  <c r="D56" i="7"/>
  <c r="C56" i="7"/>
  <c r="B56" i="7"/>
  <c r="O56" i="8"/>
  <c r="N56" i="8"/>
  <c r="M56" i="8"/>
  <c r="L56" i="8"/>
  <c r="K56" i="8"/>
  <c r="J56" i="8"/>
  <c r="I56" i="8"/>
  <c r="H56" i="8"/>
  <c r="G56" i="8"/>
  <c r="F56" i="8"/>
  <c r="D56" i="8"/>
  <c r="C56" i="8"/>
  <c r="B56" i="8"/>
  <c r="O56" i="9"/>
  <c r="N56" i="9"/>
  <c r="M56" i="9"/>
  <c r="L56" i="9"/>
  <c r="K56" i="9"/>
  <c r="S56" i="9" s="1"/>
  <c r="J56" i="9"/>
  <c r="R56" i="9" s="1"/>
  <c r="I56" i="9"/>
  <c r="H56" i="9"/>
  <c r="G56" i="9"/>
  <c r="F56" i="9"/>
  <c r="D56" i="9"/>
  <c r="C56" i="9"/>
  <c r="B56" i="9"/>
  <c r="O56" i="10"/>
  <c r="N56" i="10"/>
  <c r="M56" i="10"/>
  <c r="L56" i="10"/>
  <c r="K56" i="10"/>
  <c r="S56" i="10" s="1"/>
  <c r="J56" i="10"/>
  <c r="R56" i="10" s="1"/>
  <c r="I56" i="10"/>
  <c r="H56" i="10"/>
  <c r="G56" i="10"/>
  <c r="F56" i="10"/>
  <c r="D56" i="10"/>
  <c r="C56" i="10"/>
  <c r="B56" i="10"/>
  <c r="O56" i="11"/>
  <c r="N56" i="11"/>
  <c r="M56" i="11"/>
  <c r="L56" i="11"/>
  <c r="K56" i="11"/>
  <c r="J56" i="11"/>
  <c r="I56" i="11"/>
  <c r="H56" i="11"/>
  <c r="G56" i="11"/>
  <c r="F56" i="11"/>
  <c r="D56" i="11"/>
  <c r="C56" i="11"/>
  <c r="B56" i="11"/>
  <c r="O56" i="12"/>
  <c r="N56" i="12"/>
  <c r="M56" i="12"/>
  <c r="L56" i="12"/>
  <c r="K56" i="12"/>
  <c r="J56" i="12"/>
  <c r="I56" i="12"/>
  <c r="H56" i="12"/>
  <c r="G56" i="12"/>
  <c r="F56" i="12"/>
  <c r="D56" i="12"/>
  <c r="C56" i="12"/>
  <c r="B56" i="12"/>
  <c r="O56" i="13"/>
  <c r="N56" i="13"/>
  <c r="M56" i="13"/>
  <c r="L56" i="13"/>
  <c r="K56" i="13"/>
  <c r="S56" i="13" s="1"/>
  <c r="J56" i="13"/>
  <c r="I56" i="13"/>
  <c r="H56" i="13"/>
  <c r="G56" i="13"/>
  <c r="F56" i="13"/>
  <c r="D56" i="13"/>
  <c r="C56" i="13"/>
  <c r="B56" i="13"/>
  <c r="O56" i="14"/>
  <c r="N56" i="14"/>
  <c r="M56" i="14"/>
  <c r="L56" i="14"/>
  <c r="K56" i="14"/>
  <c r="J56" i="14"/>
  <c r="I56" i="14"/>
  <c r="H56" i="14"/>
  <c r="G56" i="14"/>
  <c r="F56" i="14"/>
  <c r="D56" i="14"/>
  <c r="C56" i="14"/>
  <c r="B56" i="14"/>
  <c r="O56" i="15"/>
  <c r="N56" i="15"/>
  <c r="M56" i="15"/>
  <c r="L56" i="15"/>
  <c r="K56" i="15"/>
  <c r="J56" i="15"/>
  <c r="I56" i="15"/>
  <c r="H56" i="15"/>
  <c r="G56" i="15"/>
  <c r="F56" i="15"/>
  <c r="D56" i="15"/>
  <c r="C56" i="15"/>
  <c r="B56" i="15"/>
  <c r="O56" i="16"/>
  <c r="N56" i="16"/>
  <c r="M56" i="16"/>
  <c r="L56" i="16"/>
  <c r="K56" i="16"/>
  <c r="J56" i="16"/>
  <c r="R56" i="16" s="1"/>
  <c r="I56" i="16"/>
  <c r="H56" i="16"/>
  <c r="G56" i="16"/>
  <c r="F56" i="16"/>
  <c r="D56" i="16"/>
  <c r="C56" i="16"/>
  <c r="B56" i="16"/>
  <c r="O56" i="17"/>
  <c r="N56" i="17"/>
  <c r="M56" i="17"/>
  <c r="L56" i="17"/>
  <c r="K56" i="17"/>
  <c r="J56" i="17"/>
  <c r="R56" i="17" s="1"/>
  <c r="I56" i="17"/>
  <c r="H56" i="17"/>
  <c r="G56" i="17"/>
  <c r="F56" i="17"/>
  <c r="D56" i="17"/>
  <c r="C56" i="17"/>
  <c r="B56" i="17"/>
  <c r="O56" i="18"/>
  <c r="N56" i="18"/>
  <c r="M56" i="18"/>
  <c r="L56" i="18"/>
  <c r="K56" i="18"/>
  <c r="J56" i="18"/>
  <c r="I56" i="18"/>
  <c r="H56" i="18"/>
  <c r="G56" i="18"/>
  <c r="F56" i="18"/>
  <c r="D56" i="18"/>
  <c r="C56" i="18"/>
  <c r="B56" i="18"/>
  <c r="O56" i="19"/>
  <c r="N56" i="19"/>
  <c r="M56" i="19"/>
  <c r="L56" i="19"/>
  <c r="K56" i="19"/>
  <c r="J56" i="19"/>
  <c r="I56" i="19"/>
  <c r="H56" i="19"/>
  <c r="G56" i="19"/>
  <c r="F56" i="19"/>
  <c r="D56" i="19"/>
  <c r="C56" i="19"/>
  <c r="B56" i="19"/>
  <c r="O56" i="20"/>
  <c r="N56" i="20"/>
  <c r="M56" i="20"/>
  <c r="L56" i="20"/>
  <c r="K56" i="20"/>
  <c r="J56" i="20"/>
  <c r="I56" i="20"/>
  <c r="H56" i="20"/>
  <c r="G56" i="20"/>
  <c r="F56" i="20"/>
  <c r="D56" i="20"/>
  <c r="C56" i="20"/>
  <c r="B56" i="20"/>
  <c r="O56" i="1"/>
  <c r="N56" i="1"/>
  <c r="M56" i="1"/>
  <c r="L56" i="1"/>
  <c r="K56" i="1"/>
  <c r="S56" i="1" s="1"/>
  <c r="J56" i="1"/>
  <c r="I56" i="1"/>
  <c r="H56" i="1"/>
  <c r="G56" i="1"/>
  <c r="F56" i="1"/>
  <c r="D56" i="1"/>
  <c r="C56" i="1"/>
  <c r="B56" i="1"/>
  <c r="W44" i="2"/>
  <c r="V44" i="2"/>
  <c r="W44" i="3"/>
  <c r="V44" i="3"/>
  <c r="W43" i="3"/>
  <c r="W44" i="4"/>
  <c r="V44" i="4"/>
  <c r="W44" i="5"/>
  <c r="W43" i="5" s="1"/>
  <c r="V44" i="5"/>
  <c r="W44" i="6"/>
  <c r="V44" i="6"/>
  <c r="W44" i="7"/>
  <c r="W43" i="7" s="1"/>
  <c r="V44" i="7"/>
  <c r="W44" i="8"/>
  <c r="V44" i="8"/>
  <c r="W44" i="9"/>
  <c r="V44" i="9"/>
  <c r="W43" i="9"/>
  <c r="V43" i="9"/>
  <c r="W44" i="10"/>
  <c r="W43" i="10" s="1"/>
  <c r="V44" i="10"/>
  <c r="V43" i="10" s="1"/>
  <c r="W44" i="11"/>
  <c r="W43" i="11" s="1"/>
  <c r="V44" i="11"/>
  <c r="W44" i="12"/>
  <c r="V44" i="12"/>
  <c r="W44" i="13"/>
  <c r="W43" i="13" s="1"/>
  <c r="V44" i="13"/>
  <c r="V43" i="13" s="1"/>
  <c r="W44" i="14"/>
  <c r="W43" i="14" s="1"/>
  <c r="V44" i="14"/>
  <c r="V43" i="14" s="1"/>
  <c r="W44" i="15"/>
  <c r="V44" i="15"/>
  <c r="W44" i="16"/>
  <c r="V44" i="16"/>
  <c r="W44" i="17"/>
  <c r="W43" i="17" s="1"/>
  <c r="V44" i="17"/>
  <c r="V43" i="17" s="1"/>
  <c r="W44" i="18"/>
  <c r="W43" i="18" s="1"/>
  <c r="V44" i="18"/>
  <c r="V43" i="18" s="1"/>
  <c r="W44" i="19"/>
  <c r="V44" i="19"/>
  <c r="W44" i="20"/>
  <c r="W43" i="20" s="1"/>
  <c r="V44" i="20"/>
  <c r="W44" i="1"/>
  <c r="V44" i="1"/>
  <c r="W43" i="1"/>
  <c r="V43" i="1"/>
  <c r="O44" i="2"/>
  <c r="N44" i="2"/>
  <c r="M44" i="2"/>
  <c r="M43" i="2" s="1"/>
  <c r="L44" i="2"/>
  <c r="K44" i="2"/>
  <c r="J44" i="2"/>
  <c r="I44" i="2"/>
  <c r="H44" i="2"/>
  <c r="G44" i="2"/>
  <c r="F44" i="2"/>
  <c r="D44" i="2"/>
  <c r="D43" i="2" s="1"/>
  <c r="C44" i="2"/>
  <c r="B44" i="2"/>
  <c r="K43" i="2"/>
  <c r="S43" i="2" s="1"/>
  <c r="I43" i="2"/>
  <c r="B43" i="2"/>
  <c r="O44" i="3"/>
  <c r="O43" i="3" s="1"/>
  <c r="N44" i="3"/>
  <c r="M44" i="3"/>
  <c r="M43" i="3" s="1"/>
  <c r="L44" i="3"/>
  <c r="L43" i="3" s="1"/>
  <c r="K44" i="3"/>
  <c r="J44" i="3"/>
  <c r="I44" i="3"/>
  <c r="H44" i="3"/>
  <c r="G44" i="3"/>
  <c r="G43" i="3" s="1"/>
  <c r="F44" i="3"/>
  <c r="D44" i="3"/>
  <c r="D43" i="3" s="1"/>
  <c r="C44" i="3"/>
  <c r="C43" i="3" s="1"/>
  <c r="B44" i="3"/>
  <c r="H43" i="3"/>
  <c r="O44" i="4"/>
  <c r="N44" i="4"/>
  <c r="M44" i="4"/>
  <c r="M43" i="4" s="1"/>
  <c r="L44" i="4"/>
  <c r="L43" i="4" s="1"/>
  <c r="K44" i="4"/>
  <c r="K43" i="4" s="1"/>
  <c r="S43" i="4" s="1"/>
  <c r="J44" i="4"/>
  <c r="I44" i="4"/>
  <c r="I43" i="4" s="1"/>
  <c r="H44" i="4"/>
  <c r="G44" i="4"/>
  <c r="F44" i="4"/>
  <c r="D44" i="4"/>
  <c r="D43" i="4" s="1"/>
  <c r="C44" i="4"/>
  <c r="C43" i="4" s="1"/>
  <c r="B44" i="4"/>
  <c r="B43" i="4" s="1"/>
  <c r="O43" i="4"/>
  <c r="N43" i="4"/>
  <c r="O44" i="5"/>
  <c r="N44" i="5"/>
  <c r="M44" i="5"/>
  <c r="L44" i="5"/>
  <c r="K44" i="5"/>
  <c r="J44" i="5"/>
  <c r="J43" i="5" s="1"/>
  <c r="R43" i="5" s="1"/>
  <c r="I44" i="5"/>
  <c r="I43" i="5" s="1"/>
  <c r="H44" i="5"/>
  <c r="H43" i="5" s="1"/>
  <c r="G44" i="5"/>
  <c r="F44" i="5"/>
  <c r="D44" i="5"/>
  <c r="C44" i="5"/>
  <c r="B44" i="5"/>
  <c r="G43" i="5"/>
  <c r="O44" i="6"/>
  <c r="O43" i="6" s="1"/>
  <c r="N44" i="6"/>
  <c r="N43" i="6" s="1"/>
  <c r="M44" i="6"/>
  <c r="M43" i="6" s="1"/>
  <c r="L44" i="6"/>
  <c r="L43" i="6" s="1"/>
  <c r="K44" i="6"/>
  <c r="J44" i="6"/>
  <c r="I44" i="6"/>
  <c r="H44" i="6"/>
  <c r="G44" i="6"/>
  <c r="G43" i="6" s="1"/>
  <c r="F44" i="6"/>
  <c r="F43" i="6" s="1"/>
  <c r="D44" i="6"/>
  <c r="D43" i="6" s="1"/>
  <c r="C44" i="6"/>
  <c r="C43" i="6" s="1"/>
  <c r="B44" i="6"/>
  <c r="O44" i="7"/>
  <c r="N44" i="7"/>
  <c r="M44" i="7"/>
  <c r="L44" i="7"/>
  <c r="L43" i="7" s="1"/>
  <c r="K44" i="7"/>
  <c r="K43" i="7" s="1"/>
  <c r="S43" i="7" s="1"/>
  <c r="J44" i="7"/>
  <c r="J43" i="7" s="1"/>
  <c r="R43" i="7" s="1"/>
  <c r="I44" i="7"/>
  <c r="I43" i="7" s="1"/>
  <c r="H44" i="7"/>
  <c r="G44" i="7"/>
  <c r="F44" i="7"/>
  <c r="D44" i="7"/>
  <c r="C44" i="7"/>
  <c r="C43" i="7" s="1"/>
  <c r="B44" i="7"/>
  <c r="B43" i="7" s="1"/>
  <c r="O43" i="7"/>
  <c r="N43" i="7"/>
  <c r="O44" i="8"/>
  <c r="O43" i="8" s="1"/>
  <c r="N44" i="8"/>
  <c r="M44" i="8"/>
  <c r="L44" i="8"/>
  <c r="K44" i="8"/>
  <c r="J44" i="8"/>
  <c r="I44" i="8"/>
  <c r="I43" i="8" s="1"/>
  <c r="H44" i="8"/>
  <c r="H43" i="8" s="1"/>
  <c r="G44" i="8"/>
  <c r="G43" i="8" s="1"/>
  <c r="F44" i="8"/>
  <c r="D44" i="8"/>
  <c r="C44" i="8"/>
  <c r="B44" i="8"/>
  <c r="N43" i="8"/>
  <c r="F43" i="8"/>
  <c r="O44" i="9"/>
  <c r="N44" i="9"/>
  <c r="N43" i="9" s="1"/>
  <c r="M44" i="9"/>
  <c r="L44" i="9"/>
  <c r="K44" i="9"/>
  <c r="S44" i="9" s="1"/>
  <c r="J44" i="9"/>
  <c r="R44" i="9" s="1"/>
  <c r="I44" i="9"/>
  <c r="H44" i="9"/>
  <c r="H43" i="9" s="1"/>
  <c r="G44" i="9"/>
  <c r="F44" i="9"/>
  <c r="F43" i="9" s="1"/>
  <c r="D44" i="9"/>
  <c r="C44" i="9"/>
  <c r="B44" i="9"/>
  <c r="M43" i="9"/>
  <c r="L43" i="9"/>
  <c r="K43" i="9"/>
  <c r="S43" i="9" s="1"/>
  <c r="D43" i="9"/>
  <c r="C43" i="9"/>
  <c r="O44" i="10"/>
  <c r="N44" i="10"/>
  <c r="M44" i="10"/>
  <c r="L44" i="10"/>
  <c r="K44" i="10"/>
  <c r="J44" i="10"/>
  <c r="I44" i="10"/>
  <c r="I43" i="10" s="1"/>
  <c r="H44" i="10"/>
  <c r="H43" i="10" s="1"/>
  <c r="G44" i="10"/>
  <c r="F44" i="10"/>
  <c r="D44" i="10"/>
  <c r="C44" i="10"/>
  <c r="B44" i="10"/>
  <c r="B43" i="10" s="1"/>
  <c r="O43" i="10"/>
  <c r="N43" i="10"/>
  <c r="M43" i="10"/>
  <c r="O44" i="11"/>
  <c r="N44" i="11"/>
  <c r="M44" i="11"/>
  <c r="L44" i="11"/>
  <c r="K44" i="11"/>
  <c r="J44" i="11"/>
  <c r="I44" i="11"/>
  <c r="H44" i="11"/>
  <c r="H43" i="11" s="1"/>
  <c r="G44" i="11"/>
  <c r="F44" i="11"/>
  <c r="D44" i="11"/>
  <c r="C44" i="11"/>
  <c r="B44" i="11"/>
  <c r="O43" i="11"/>
  <c r="N43" i="11"/>
  <c r="M43" i="11"/>
  <c r="G43" i="11"/>
  <c r="O44" i="12"/>
  <c r="O43" i="12" s="1"/>
  <c r="N44" i="12"/>
  <c r="M44" i="12"/>
  <c r="L44" i="12"/>
  <c r="K44" i="12"/>
  <c r="K43" i="12" s="1"/>
  <c r="S43" i="12" s="1"/>
  <c r="J44" i="12"/>
  <c r="J43" i="12" s="1"/>
  <c r="R43" i="12" s="1"/>
  <c r="I44" i="12"/>
  <c r="I43" i="12" s="1"/>
  <c r="H44" i="12"/>
  <c r="H43" i="12" s="1"/>
  <c r="G44" i="12"/>
  <c r="G43" i="12" s="1"/>
  <c r="F44" i="12"/>
  <c r="D44" i="12"/>
  <c r="C44" i="12"/>
  <c r="B44" i="12"/>
  <c r="B43" i="12" s="1"/>
  <c r="M43" i="12"/>
  <c r="L43" i="12"/>
  <c r="D43" i="12"/>
  <c r="O44" i="13"/>
  <c r="O43" i="13" s="1"/>
  <c r="N44" i="13"/>
  <c r="M44" i="13"/>
  <c r="L44" i="13"/>
  <c r="K44" i="13"/>
  <c r="J44" i="13"/>
  <c r="J43" i="13" s="1"/>
  <c r="R43" i="13" s="1"/>
  <c r="I44" i="13"/>
  <c r="I43" i="13" s="1"/>
  <c r="H44" i="13"/>
  <c r="G44" i="13"/>
  <c r="G43" i="13" s="1"/>
  <c r="F44" i="13"/>
  <c r="D44" i="13"/>
  <c r="C44" i="13"/>
  <c r="B44" i="13"/>
  <c r="N43" i="13"/>
  <c r="L43" i="13"/>
  <c r="H43" i="13"/>
  <c r="O44" i="14"/>
  <c r="N44" i="14"/>
  <c r="M44" i="14"/>
  <c r="L44" i="14"/>
  <c r="K44" i="14"/>
  <c r="S44" i="14" s="1"/>
  <c r="J44" i="14"/>
  <c r="J43" i="14" s="1"/>
  <c r="R43" i="14" s="1"/>
  <c r="I44" i="14"/>
  <c r="I43" i="14" s="1"/>
  <c r="H44" i="14"/>
  <c r="G44" i="14"/>
  <c r="F44" i="14"/>
  <c r="D44" i="14"/>
  <c r="C44" i="14"/>
  <c r="B44" i="14"/>
  <c r="O43" i="14"/>
  <c r="N43" i="14"/>
  <c r="M43" i="14"/>
  <c r="G43" i="14"/>
  <c r="F43" i="14"/>
  <c r="O44" i="15"/>
  <c r="N44" i="15"/>
  <c r="M44" i="15"/>
  <c r="L44" i="15"/>
  <c r="K44" i="15"/>
  <c r="K43" i="15" s="1"/>
  <c r="S43" i="15" s="1"/>
  <c r="J44" i="15"/>
  <c r="I44" i="15"/>
  <c r="I43" i="15" s="1"/>
  <c r="H44" i="15"/>
  <c r="G44" i="15"/>
  <c r="F44" i="15"/>
  <c r="D44" i="15"/>
  <c r="C44" i="15"/>
  <c r="B44" i="15"/>
  <c r="B43" i="15" s="1"/>
  <c r="N43" i="15"/>
  <c r="L43" i="15"/>
  <c r="C43" i="15"/>
  <c r="O44" i="16"/>
  <c r="N44" i="16"/>
  <c r="M44" i="16"/>
  <c r="L44" i="16"/>
  <c r="K44" i="16"/>
  <c r="K43" i="16" s="1"/>
  <c r="S43" i="16" s="1"/>
  <c r="J44" i="16"/>
  <c r="I44" i="16"/>
  <c r="I43" i="16" s="1"/>
  <c r="H44" i="16"/>
  <c r="G44" i="16"/>
  <c r="F44" i="16"/>
  <c r="D44" i="16"/>
  <c r="C44" i="16"/>
  <c r="B44" i="16"/>
  <c r="B43" i="16" s="1"/>
  <c r="O43" i="16"/>
  <c r="N43" i="16"/>
  <c r="M43" i="16"/>
  <c r="H43" i="16"/>
  <c r="G43" i="16"/>
  <c r="F43" i="16"/>
  <c r="D43" i="16"/>
  <c r="O44" i="17"/>
  <c r="N44" i="17"/>
  <c r="M44" i="17"/>
  <c r="M43" i="17" s="1"/>
  <c r="L44" i="17"/>
  <c r="K44" i="17"/>
  <c r="J44" i="17"/>
  <c r="I44" i="17"/>
  <c r="H44" i="17"/>
  <c r="G44" i="17"/>
  <c r="F44" i="17"/>
  <c r="D44" i="17"/>
  <c r="D43" i="17" s="1"/>
  <c r="C44" i="17"/>
  <c r="B44" i="17"/>
  <c r="N43" i="17"/>
  <c r="L43" i="17"/>
  <c r="K43" i="17"/>
  <c r="S43" i="17" s="1"/>
  <c r="J43" i="17"/>
  <c r="R43" i="17" s="1"/>
  <c r="F43" i="17"/>
  <c r="C43" i="17"/>
  <c r="O44" i="18"/>
  <c r="O43" i="18" s="1"/>
  <c r="N44" i="18"/>
  <c r="M44" i="18"/>
  <c r="L44" i="18"/>
  <c r="K44" i="18"/>
  <c r="K43" i="18" s="1"/>
  <c r="S43" i="18" s="1"/>
  <c r="J44" i="18"/>
  <c r="I44" i="18"/>
  <c r="I43" i="18" s="1"/>
  <c r="H44" i="18"/>
  <c r="H43" i="18" s="1"/>
  <c r="G44" i="18"/>
  <c r="G43" i="18" s="1"/>
  <c r="F44" i="18"/>
  <c r="D44" i="18"/>
  <c r="C44" i="18"/>
  <c r="B44" i="18"/>
  <c r="B43" i="18" s="1"/>
  <c r="O44" i="19"/>
  <c r="N44" i="19"/>
  <c r="N43" i="19" s="1"/>
  <c r="M44" i="19"/>
  <c r="M43" i="19" s="1"/>
  <c r="L44" i="19"/>
  <c r="L43" i="19" s="1"/>
  <c r="K44" i="19"/>
  <c r="K43" i="19" s="1"/>
  <c r="S43" i="19" s="1"/>
  <c r="J44" i="19"/>
  <c r="J43" i="19" s="1"/>
  <c r="R43" i="19" s="1"/>
  <c r="I44" i="19"/>
  <c r="H44" i="19"/>
  <c r="H43" i="19" s="1"/>
  <c r="G44" i="19"/>
  <c r="F44" i="19"/>
  <c r="F43" i="19" s="1"/>
  <c r="D44" i="19"/>
  <c r="D43" i="19" s="1"/>
  <c r="C44" i="19"/>
  <c r="C43" i="19" s="1"/>
  <c r="B44" i="19"/>
  <c r="B43" i="19" s="1"/>
  <c r="O43" i="19"/>
  <c r="O44" i="20"/>
  <c r="N44" i="20"/>
  <c r="M44" i="20"/>
  <c r="L44" i="20"/>
  <c r="L43" i="20" s="1"/>
  <c r="K44" i="20"/>
  <c r="J44" i="20"/>
  <c r="R44" i="20" s="1"/>
  <c r="I44" i="20"/>
  <c r="I43" i="20" s="1"/>
  <c r="H44" i="20"/>
  <c r="G44" i="20"/>
  <c r="F44" i="20"/>
  <c r="D44" i="20"/>
  <c r="C44" i="20"/>
  <c r="C43" i="20" s="1"/>
  <c r="B44" i="20"/>
  <c r="M43" i="20"/>
  <c r="G43" i="20"/>
  <c r="D43" i="20"/>
  <c r="O44" i="1"/>
  <c r="N44" i="1"/>
  <c r="M44" i="1"/>
  <c r="M43" i="1" s="1"/>
  <c r="L44" i="1"/>
  <c r="L43" i="1" s="1"/>
  <c r="K44" i="1"/>
  <c r="J44" i="1"/>
  <c r="R44" i="1" s="1"/>
  <c r="I44" i="1"/>
  <c r="H44" i="1"/>
  <c r="G44" i="1"/>
  <c r="F44" i="1"/>
  <c r="D44" i="1"/>
  <c r="D43" i="1" s="1"/>
  <c r="C44" i="1"/>
  <c r="C43" i="1" s="1"/>
  <c r="B44" i="1"/>
  <c r="O43" i="1"/>
  <c r="I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1"/>
  <c r="V28" i="1"/>
  <c r="O28" i="2"/>
  <c r="N28" i="2"/>
  <c r="M28" i="2"/>
  <c r="L28" i="2"/>
  <c r="K28" i="2"/>
  <c r="S28" i="2" s="1"/>
  <c r="J28" i="2"/>
  <c r="R28" i="2" s="1"/>
  <c r="I28" i="2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S28" i="6" s="1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L28" i="8"/>
  <c r="K28" i="8"/>
  <c r="S28" i="8" s="1"/>
  <c r="J28" i="8"/>
  <c r="R28" i="8" s="1"/>
  <c r="I28" i="8"/>
  <c r="H28" i="8"/>
  <c r="G28" i="8"/>
  <c r="F28" i="8"/>
  <c r="D28" i="8"/>
  <c r="C28" i="8"/>
  <c r="B28" i="8"/>
  <c r="O28" i="9"/>
  <c r="N28" i="9"/>
  <c r="M28" i="9"/>
  <c r="L28" i="9"/>
  <c r="K28" i="9"/>
  <c r="S28" i="9" s="1"/>
  <c r="J28" i="9"/>
  <c r="R28" i="9" s="1"/>
  <c r="I28" i="9"/>
  <c r="H28" i="9"/>
  <c r="G28" i="9"/>
  <c r="F28" i="9"/>
  <c r="D28" i="9"/>
  <c r="C28" i="9"/>
  <c r="B28" i="9"/>
  <c r="O28" i="10"/>
  <c r="N28" i="10"/>
  <c r="M28" i="10"/>
  <c r="S28" i="10" s="1"/>
  <c r="L28" i="10"/>
  <c r="K28" i="10"/>
  <c r="J28" i="10"/>
  <c r="R28" i="10" s="1"/>
  <c r="I28" i="10"/>
  <c r="H28" i="10"/>
  <c r="G28" i="10"/>
  <c r="F28" i="10"/>
  <c r="D28" i="10"/>
  <c r="C28" i="10"/>
  <c r="B28" i="10"/>
  <c r="O28" i="11"/>
  <c r="N28" i="11"/>
  <c r="M28" i="11"/>
  <c r="L28" i="11"/>
  <c r="K28" i="11"/>
  <c r="S28" i="11" s="1"/>
  <c r="J28" i="11"/>
  <c r="R28" i="11" s="1"/>
  <c r="I28" i="11"/>
  <c r="H28" i="11"/>
  <c r="G28" i="11"/>
  <c r="F28" i="11"/>
  <c r="D28" i="11"/>
  <c r="C28" i="11"/>
  <c r="B28" i="11"/>
  <c r="O28" i="12"/>
  <c r="N28" i="12"/>
  <c r="M28" i="12"/>
  <c r="L28" i="12"/>
  <c r="K28" i="12"/>
  <c r="S28" i="12" s="1"/>
  <c r="J28" i="12"/>
  <c r="R28" i="12" s="1"/>
  <c r="I28" i="12"/>
  <c r="H28" i="12"/>
  <c r="G28" i="12"/>
  <c r="F28" i="12"/>
  <c r="D28" i="12"/>
  <c r="C28" i="12"/>
  <c r="B28" i="12"/>
  <c r="O28" i="13"/>
  <c r="N28" i="13"/>
  <c r="M28" i="13"/>
  <c r="L28" i="13"/>
  <c r="K28" i="13"/>
  <c r="J28" i="13"/>
  <c r="I28" i="13"/>
  <c r="H28" i="13"/>
  <c r="G28" i="13"/>
  <c r="F28" i="13"/>
  <c r="D28" i="13"/>
  <c r="C28" i="13"/>
  <c r="B28" i="13"/>
  <c r="O28" i="14"/>
  <c r="N28" i="14"/>
  <c r="M28" i="14"/>
  <c r="L28" i="14"/>
  <c r="K28" i="14"/>
  <c r="J28" i="14"/>
  <c r="I28" i="14"/>
  <c r="H28" i="14"/>
  <c r="G28" i="14"/>
  <c r="F28" i="14"/>
  <c r="D28" i="14"/>
  <c r="C28" i="14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R28" i="16" s="1"/>
  <c r="I28" i="16"/>
  <c r="H28" i="16"/>
  <c r="G28" i="16"/>
  <c r="F28" i="16"/>
  <c r="D28" i="16"/>
  <c r="C28" i="16"/>
  <c r="B28" i="16"/>
  <c r="O28" i="17"/>
  <c r="N28" i="17"/>
  <c r="M28" i="17"/>
  <c r="L28" i="17"/>
  <c r="K28" i="17"/>
  <c r="J28" i="17"/>
  <c r="R28" i="17" s="1"/>
  <c r="I28" i="17"/>
  <c r="H28" i="17"/>
  <c r="G28" i="17"/>
  <c r="F28" i="17"/>
  <c r="D28" i="17"/>
  <c r="C28" i="17"/>
  <c r="B28" i="17"/>
  <c r="O28" i="18"/>
  <c r="N28" i="18"/>
  <c r="M28" i="18"/>
  <c r="L28" i="18"/>
  <c r="R28" i="18" s="1"/>
  <c r="K28" i="18"/>
  <c r="J28" i="18"/>
  <c r="I28" i="18"/>
  <c r="H28" i="18"/>
  <c r="G28" i="18"/>
  <c r="F28" i="18"/>
  <c r="D28" i="18"/>
  <c r="C28" i="18"/>
  <c r="B28" i="18"/>
  <c r="O28" i="19"/>
  <c r="N28" i="19"/>
  <c r="M28" i="19"/>
  <c r="L28" i="19"/>
  <c r="K28" i="19"/>
  <c r="J28" i="19"/>
  <c r="R28" i="19" s="1"/>
  <c r="I28" i="19"/>
  <c r="H28" i="19"/>
  <c r="G28" i="19"/>
  <c r="F28" i="19"/>
  <c r="D28" i="19"/>
  <c r="C28" i="19"/>
  <c r="B28" i="19"/>
  <c r="O28" i="20"/>
  <c r="N28" i="20"/>
  <c r="M28" i="20"/>
  <c r="L28" i="20"/>
  <c r="K28" i="20"/>
  <c r="J28" i="20"/>
  <c r="I28" i="20"/>
  <c r="H28" i="20"/>
  <c r="G28" i="20"/>
  <c r="F28" i="20"/>
  <c r="D28" i="20"/>
  <c r="C28" i="20"/>
  <c r="B28" i="20"/>
  <c r="O28" i="1"/>
  <c r="N28" i="1"/>
  <c r="M28" i="1"/>
  <c r="L28" i="1"/>
  <c r="K28" i="1"/>
  <c r="S28" i="1" s="1"/>
  <c r="J28" i="1"/>
  <c r="I28" i="1"/>
  <c r="H28" i="1"/>
  <c r="G28" i="1"/>
  <c r="F28" i="1"/>
  <c r="D28" i="1"/>
  <c r="C28" i="1"/>
  <c r="B28" i="1"/>
  <c r="W9" i="2"/>
  <c r="W8" i="2" s="1"/>
  <c r="V9" i="2"/>
  <c r="V8" i="2" s="1"/>
  <c r="W9" i="3"/>
  <c r="W8" i="3" s="1"/>
  <c r="V9" i="3"/>
  <c r="V8" i="3" s="1"/>
  <c r="W9" i="4"/>
  <c r="V9" i="4"/>
  <c r="W9" i="5"/>
  <c r="V9" i="5"/>
  <c r="W9" i="6"/>
  <c r="W8" i="6" s="1"/>
  <c r="V9" i="6"/>
  <c r="V8" i="6" s="1"/>
  <c r="W9" i="7"/>
  <c r="V9" i="7"/>
  <c r="W9" i="8"/>
  <c r="V9" i="8"/>
  <c r="W9" i="9"/>
  <c r="V9" i="9"/>
  <c r="W9" i="10"/>
  <c r="V9" i="10"/>
  <c r="W9" i="11"/>
  <c r="V9" i="11"/>
  <c r="W9" i="12"/>
  <c r="V9" i="12"/>
  <c r="W9" i="13"/>
  <c r="V9" i="13"/>
  <c r="W9" i="14"/>
  <c r="V9" i="14"/>
  <c r="W9" i="15"/>
  <c r="V9" i="15"/>
  <c r="W9" i="16"/>
  <c r="V9" i="16"/>
  <c r="W9" i="17"/>
  <c r="W8" i="17" s="1"/>
  <c r="V9" i="17"/>
  <c r="V8" i="17" s="1"/>
  <c r="W9" i="18"/>
  <c r="V9" i="18"/>
  <c r="W9" i="19"/>
  <c r="V9" i="19"/>
  <c r="V8" i="19" s="1"/>
  <c r="W9" i="20"/>
  <c r="V9" i="20"/>
  <c r="W9" i="1"/>
  <c r="V9" i="1"/>
  <c r="O9" i="2"/>
  <c r="N9" i="2"/>
  <c r="M9" i="2"/>
  <c r="L9" i="2"/>
  <c r="K9" i="2"/>
  <c r="J9" i="2"/>
  <c r="I9" i="2"/>
  <c r="H9" i="2"/>
  <c r="H8" i="2" s="1"/>
  <c r="G9" i="2"/>
  <c r="F9" i="2"/>
  <c r="D9" i="2"/>
  <c r="C9" i="2"/>
  <c r="B9" i="2"/>
  <c r="O8" i="2"/>
  <c r="L8" i="2"/>
  <c r="G8" i="2"/>
  <c r="O9" i="3"/>
  <c r="O8" i="3" s="1"/>
  <c r="N9" i="3"/>
  <c r="N8" i="3" s="1"/>
  <c r="M9" i="3"/>
  <c r="L9" i="3"/>
  <c r="L8" i="3" s="1"/>
  <c r="K9" i="3"/>
  <c r="J9" i="3"/>
  <c r="J8" i="3" s="1"/>
  <c r="I9" i="3"/>
  <c r="I8" i="3" s="1"/>
  <c r="H9" i="3"/>
  <c r="H8" i="3" s="1"/>
  <c r="G9" i="3"/>
  <c r="G8" i="3" s="1"/>
  <c r="F9" i="3"/>
  <c r="F8" i="3" s="1"/>
  <c r="D9" i="3"/>
  <c r="C9" i="3"/>
  <c r="C8" i="3" s="1"/>
  <c r="B9" i="3"/>
  <c r="O9" i="4"/>
  <c r="O8" i="4" s="1"/>
  <c r="N9" i="4"/>
  <c r="M9" i="4"/>
  <c r="S9" i="4" s="1"/>
  <c r="L9" i="4"/>
  <c r="K9" i="4"/>
  <c r="K8" i="4" s="1"/>
  <c r="J9" i="4"/>
  <c r="R9" i="4" s="1"/>
  <c r="I9" i="4"/>
  <c r="I8" i="4" s="1"/>
  <c r="H9" i="4"/>
  <c r="G9" i="4"/>
  <c r="F9" i="4"/>
  <c r="D9" i="4"/>
  <c r="D8" i="4" s="1"/>
  <c r="C9" i="4"/>
  <c r="B9" i="4"/>
  <c r="B8" i="4"/>
  <c r="O9" i="5"/>
  <c r="N9" i="5"/>
  <c r="M9" i="5"/>
  <c r="L9" i="5"/>
  <c r="L8" i="5" s="1"/>
  <c r="K9" i="5"/>
  <c r="K8" i="5" s="1"/>
  <c r="J9" i="5"/>
  <c r="I9" i="5"/>
  <c r="H9" i="5"/>
  <c r="G9" i="5"/>
  <c r="F9" i="5"/>
  <c r="D9" i="5"/>
  <c r="D8" i="5" s="1"/>
  <c r="C9" i="5"/>
  <c r="C8" i="5" s="1"/>
  <c r="B9" i="5"/>
  <c r="B8" i="5" s="1"/>
  <c r="O8" i="5"/>
  <c r="M8" i="5"/>
  <c r="O9" i="6"/>
  <c r="N9" i="6"/>
  <c r="M9" i="6"/>
  <c r="L9" i="6"/>
  <c r="L8" i="6" s="1"/>
  <c r="K9" i="6"/>
  <c r="J9" i="6"/>
  <c r="I9" i="6"/>
  <c r="H9" i="6"/>
  <c r="G9" i="6"/>
  <c r="F9" i="6"/>
  <c r="D9" i="6"/>
  <c r="C9" i="6"/>
  <c r="C8" i="6" s="1"/>
  <c r="B9" i="6"/>
  <c r="B8" i="6" s="1"/>
  <c r="K8" i="6"/>
  <c r="I8" i="6"/>
  <c r="F8" i="6"/>
  <c r="O9" i="7"/>
  <c r="N9" i="7"/>
  <c r="M9" i="7"/>
  <c r="L9" i="7"/>
  <c r="L8" i="7" s="1"/>
  <c r="K9" i="7"/>
  <c r="S9" i="7" s="1"/>
  <c r="J9" i="7"/>
  <c r="I9" i="7"/>
  <c r="H9" i="7"/>
  <c r="G9" i="7"/>
  <c r="F9" i="7"/>
  <c r="D9" i="7"/>
  <c r="C9" i="7"/>
  <c r="C8" i="7" s="1"/>
  <c r="B9" i="7"/>
  <c r="O9" i="8"/>
  <c r="N9" i="8"/>
  <c r="M9" i="8"/>
  <c r="M8" i="8" s="1"/>
  <c r="L9" i="8"/>
  <c r="L8" i="8" s="1"/>
  <c r="K9" i="8"/>
  <c r="K8" i="8" s="1"/>
  <c r="J9" i="8"/>
  <c r="I9" i="8"/>
  <c r="H9" i="8"/>
  <c r="G9" i="8"/>
  <c r="F9" i="8"/>
  <c r="D9" i="8"/>
  <c r="D8" i="8" s="1"/>
  <c r="C9" i="8"/>
  <c r="C8" i="8" s="1"/>
  <c r="B9" i="8"/>
  <c r="B8" i="8" s="1"/>
  <c r="N8" i="8"/>
  <c r="O9" i="9"/>
  <c r="O8" i="9" s="1"/>
  <c r="N9" i="9"/>
  <c r="N8" i="9" s="1"/>
  <c r="M9" i="9"/>
  <c r="M8" i="9" s="1"/>
  <c r="L9" i="9"/>
  <c r="K9" i="9"/>
  <c r="J9" i="9"/>
  <c r="I9" i="9"/>
  <c r="H9" i="9"/>
  <c r="G9" i="9"/>
  <c r="G8" i="9" s="1"/>
  <c r="F9" i="9"/>
  <c r="F8" i="9" s="1"/>
  <c r="D9" i="9"/>
  <c r="D8" i="9" s="1"/>
  <c r="C9" i="9"/>
  <c r="B9" i="9"/>
  <c r="O9" i="10"/>
  <c r="N9" i="10"/>
  <c r="M9" i="10"/>
  <c r="L9" i="10"/>
  <c r="L8" i="10" s="1"/>
  <c r="K9" i="10"/>
  <c r="J9" i="10"/>
  <c r="R9" i="10" s="1"/>
  <c r="I9" i="10"/>
  <c r="H9" i="10"/>
  <c r="G9" i="10"/>
  <c r="F9" i="10"/>
  <c r="D9" i="10"/>
  <c r="C9" i="10"/>
  <c r="C8" i="10" s="1"/>
  <c r="B9" i="10"/>
  <c r="B8" i="10" s="1"/>
  <c r="O8" i="10"/>
  <c r="O9" i="11"/>
  <c r="O8" i="11" s="1"/>
  <c r="O61" i="11" s="1"/>
  <c r="O65" i="11" s="1"/>
  <c r="N9" i="11"/>
  <c r="N8" i="11" s="1"/>
  <c r="M9" i="11"/>
  <c r="M8" i="11" s="1"/>
  <c r="M61" i="11" s="1"/>
  <c r="L9" i="11"/>
  <c r="K9" i="11"/>
  <c r="S9" i="11" s="1"/>
  <c r="J9" i="11"/>
  <c r="R9" i="11" s="1"/>
  <c r="I9" i="11"/>
  <c r="H9" i="11"/>
  <c r="G9" i="11"/>
  <c r="G8" i="11" s="1"/>
  <c r="F9" i="11"/>
  <c r="F8" i="11" s="1"/>
  <c r="D9" i="11"/>
  <c r="D8" i="11" s="1"/>
  <c r="C9" i="11"/>
  <c r="B9" i="11"/>
  <c r="L8" i="11"/>
  <c r="C8" i="11"/>
  <c r="O9" i="12"/>
  <c r="N9" i="12"/>
  <c r="M9" i="12"/>
  <c r="L9" i="12"/>
  <c r="K9" i="12"/>
  <c r="K8" i="12" s="1"/>
  <c r="J9" i="12"/>
  <c r="I9" i="12"/>
  <c r="I8" i="12" s="1"/>
  <c r="H9" i="12"/>
  <c r="H8" i="12" s="1"/>
  <c r="G9" i="12"/>
  <c r="F9" i="12"/>
  <c r="D9" i="12"/>
  <c r="C9" i="12"/>
  <c r="B9" i="12"/>
  <c r="B8" i="12" s="1"/>
  <c r="O8" i="12"/>
  <c r="N8" i="12"/>
  <c r="M8" i="12"/>
  <c r="O9" i="13"/>
  <c r="O8" i="13" s="1"/>
  <c r="N9" i="13"/>
  <c r="N8" i="13" s="1"/>
  <c r="M9" i="13"/>
  <c r="L9" i="13"/>
  <c r="L8" i="13" s="1"/>
  <c r="K9" i="13"/>
  <c r="J9" i="13"/>
  <c r="I9" i="13"/>
  <c r="H9" i="13"/>
  <c r="G9" i="13"/>
  <c r="F9" i="13"/>
  <c r="F8" i="13" s="1"/>
  <c r="D9" i="13"/>
  <c r="C9" i="13"/>
  <c r="C8" i="13" s="1"/>
  <c r="B9" i="13"/>
  <c r="K8" i="13"/>
  <c r="J8" i="13"/>
  <c r="G8" i="13"/>
  <c r="O9" i="14"/>
  <c r="O8" i="14" s="1"/>
  <c r="N9" i="14"/>
  <c r="N8" i="14" s="1"/>
  <c r="M9" i="14"/>
  <c r="M8" i="14" s="1"/>
  <c r="L9" i="14"/>
  <c r="K9" i="14"/>
  <c r="J9" i="14"/>
  <c r="I9" i="14"/>
  <c r="H9" i="14"/>
  <c r="H8" i="14" s="1"/>
  <c r="G9" i="14"/>
  <c r="F9" i="14"/>
  <c r="F8" i="14" s="1"/>
  <c r="F61" i="14" s="1"/>
  <c r="F65" i="14" s="1"/>
  <c r="D9" i="14"/>
  <c r="D8" i="14" s="1"/>
  <c r="C9" i="14"/>
  <c r="B9" i="14"/>
  <c r="O9" i="15"/>
  <c r="O8" i="15" s="1"/>
  <c r="N9" i="15"/>
  <c r="M9" i="15"/>
  <c r="L9" i="15"/>
  <c r="L8" i="15" s="1"/>
  <c r="K9" i="15"/>
  <c r="J9" i="15"/>
  <c r="J8" i="15" s="1"/>
  <c r="I9" i="15"/>
  <c r="I8" i="15" s="1"/>
  <c r="H9" i="15"/>
  <c r="G9" i="15"/>
  <c r="G8" i="15" s="1"/>
  <c r="F9" i="15"/>
  <c r="D9" i="15"/>
  <c r="C9" i="15"/>
  <c r="C8" i="15" s="1"/>
  <c r="B9" i="15"/>
  <c r="B8" i="15" s="1"/>
  <c r="N8" i="15"/>
  <c r="K8" i="15"/>
  <c r="F8" i="15"/>
  <c r="O9" i="16"/>
  <c r="O8" i="16" s="1"/>
  <c r="O61" i="16" s="1"/>
  <c r="O65" i="16" s="1"/>
  <c r="N9" i="16"/>
  <c r="N8" i="16" s="1"/>
  <c r="M9" i="16"/>
  <c r="S9" i="16" s="1"/>
  <c r="L9" i="16"/>
  <c r="K9" i="16"/>
  <c r="J9" i="16"/>
  <c r="I9" i="16"/>
  <c r="H9" i="16"/>
  <c r="G9" i="16"/>
  <c r="G8" i="16" s="1"/>
  <c r="G61" i="16" s="1"/>
  <c r="G65" i="16" s="1"/>
  <c r="F9" i="16"/>
  <c r="D9" i="16"/>
  <c r="D8" i="16" s="1"/>
  <c r="C9" i="16"/>
  <c r="B9" i="16"/>
  <c r="F8" i="16"/>
  <c r="C8" i="16"/>
  <c r="O9" i="17"/>
  <c r="N9" i="17"/>
  <c r="N8" i="17" s="1"/>
  <c r="M9" i="17"/>
  <c r="L9" i="17"/>
  <c r="K9" i="17"/>
  <c r="J9" i="17"/>
  <c r="I9" i="17"/>
  <c r="H9" i="17"/>
  <c r="G9" i="17"/>
  <c r="F9" i="17"/>
  <c r="F8" i="17" s="1"/>
  <c r="D9" i="17"/>
  <c r="D8" i="17" s="1"/>
  <c r="C9" i="17"/>
  <c r="B9" i="17"/>
  <c r="O9" i="18"/>
  <c r="N9" i="18"/>
  <c r="M9" i="18"/>
  <c r="L9" i="18"/>
  <c r="K9" i="18"/>
  <c r="K8" i="18" s="1"/>
  <c r="J9" i="18"/>
  <c r="I9" i="18"/>
  <c r="I8" i="18" s="1"/>
  <c r="H9" i="18"/>
  <c r="G9" i="18"/>
  <c r="F9" i="18"/>
  <c r="D9" i="18"/>
  <c r="C9" i="18"/>
  <c r="B9" i="18"/>
  <c r="B8" i="18" s="1"/>
  <c r="O8" i="18"/>
  <c r="N8" i="18"/>
  <c r="O9" i="19"/>
  <c r="N9" i="19"/>
  <c r="M9" i="19"/>
  <c r="L9" i="19"/>
  <c r="K9" i="19"/>
  <c r="K8" i="19" s="1"/>
  <c r="J9" i="19"/>
  <c r="I9" i="19"/>
  <c r="I8" i="19" s="1"/>
  <c r="H9" i="19"/>
  <c r="G9" i="19"/>
  <c r="F9" i="19"/>
  <c r="D9" i="19"/>
  <c r="C9" i="19"/>
  <c r="B9" i="19"/>
  <c r="B8" i="19" s="1"/>
  <c r="N8" i="19"/>
  <c r="M8" i="19"/>
  <c r="H8" i="19"/>
  <c r="O9" i="20"/>
  <c r="O8" i="20" s="1"/>
  <c r="N9" i="20"/>
  <c r="N8" i="20" s="1"/>
  <c r="M9" i="20"/>
  <c r="L9" i="20"/>
  <c r="K9" i="20"/>
  <c r="J9" i="20"/>
  <c r="I9" i="20"/>
  <c r="H9" i="20"/>
  <c r="G9" i="20"/>
  <c r="G8" i="20" s="1"/>
  <c r="F9" i="20"/>
  <c r="D9" i="20"/>
  <c r="C9" i="20"/>
  <c r="B9" i="20"/>
  <c r="I8" i="20"/>
  <c r="H8" i="20"/>
  <c r="O9" i="1"/>
  <c r="N9" i="1"/>
  <c r="M9" i="1"/>
  <c r="L9" i="1"/>
  <c r="L8" i="1" s="1"/>
  <c r="K9" i="1"/>
  <c r="J9" i="1"/>
  <c r="I9" i="1"/>
  <c r="I8" i="1" s="1"/>
  <c r="I61" i="1" s="1"/>
  <c r="I65" i="1" s="1"/>
  <c r="H9" i="1"/>
  <c r="G9" i="1"/>
  <c r="F9" i="1"/>
  <c r="D9" i="1"/>
  <c r="C9" i="1"/>
  <c r="C8" i="1" s="1"/>
  <c r="B9" i="1"/>
  <c r="O8" i="1"/>
  <c r="N8" i="1"/>
  <c r="S64" i="20"/>
  <c r="R64" i="20"/>
  <c r="Q64" i="20"/>
  <c r="P64" i="20"/>
  <c r="E64" i="20"/>
  <c r="T64" i="20" s="1"/>
  <c r="S63" i="20"/>
  <c r="R63" i="20"/>
  <c r="Q63" i="20"/>
  <c r="P63" i="20"/>
  <c r="E63" i="20"/>
  <c r="S60" i="20"/>
  <c r="R60" i="20"/>
  <c r="Q60" i="20"/>
  <c r="P60" i="20"/>
  <c r="E60" i="20"/>
  <c r="S59" i="20"/>
  <c r="R59" i="20"/>
  <c r="Q59" i="20"/>
  <c r="P59" i="20"/>
  <c r="E59" i="20"/>
  <c r="U59" i="20" s="1"/>
  <c r="S58" i="20"/>
  <c r="R58" i="20"/>
  <c r="Q58" i="20"/>
  <c r="P58" i="20"/>
  <c r="E58" i="20"/>
  <c r="U58" i="20" s="1"/>
  <c r="S57" i="20"/>
  <c r="R57" i="20"/>
  <c r="Q57" i="20"/>
  <c r="P57" i="20"/>
  <c r="E57" i="20"/>
  <c r="S56" i="20"/>
  <c r="R56" i="20"/>
  <c r="S55" i="20"/>
  <c r="R55" i="20"/>
  <c r="Q55" i="20"/>
  <c r="P55" i="20"/>
  <c r="E55" i="20"/>
  <c r="S54" i="20"/>
  <c r="R54" i="20"/>
  <c r="Q54" i="20"/>
  <c r="P54" i="20"/>
  <c r="E54" i="20"/>
  <c r="U54" i="20" s="1"/>
  <c r="S53" i="20"/>
  <c r="R53" i="20"/>
  <c r="Q53" i="20"/>
  <c r="P53" i="20"/>
  <c r="E53" i="20"/>
  <c r="U53" i="20" s="1"/>
  <c r="S52" i="20"/>
  <c r="R52" i="20"/>
  <c r="Q52" i="20"/>
  <c r="P52" i="20"/>
  <c r="E52" i="20"/>
  <c r="T52" i="20" s="1"/>
  <c r="S51" i="20"/>
  <c r="R51" i="20"/>
  <c r="Q51" i="20"/>
  <c r="P51" i="20"/>
  <c r="E51" i="20"/>
  <c r="S50" i="20"/>
  <c r="R50" i="20"/>
  <c r="Q50" i="20"/>
  <c r="P50" i="20"/>
  <c r="E50" i="20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T47" i="20" s="1"/>
  <c r="S46" i="20"/>
  <c r="R46" i="20"/>
  <c r="Q46" i="20"/>
  <c r="P46" i="20"/>
  <c r="E46" i="20"/>
  <c r="U46" i="20" s="1"/>
  <c r="S45" i="20"/>
  <c r="R45" i="20"/>
  <c r="Q45" i="20"/>
  <c r="P45" i="20"/>
  <c r="E45" i="20"/>
  <c r="S42" i="20"/>
  <c r="R42" i="20"/>
  <c r="Q42" i="20"/>
  <c r="P42" i="20"/>
  <c r="E42" i="20"/>
  <c r="T42" i="20" s="1"/>
  <c r="S41" i="20"/>
  <c r="R41" i="20"/>
  <c r="Q41" i="20"/>
  <c r="P41" i="20"/>
  <c r="E41" i="20"/>
  <c r="T41" i="20" s="1"/>
  <c r="S40" i="20"/>
  <c r="R40" i="20"/>
  <c r="Q40" i="20"/>
  <c r="P40" i="20"/>
  <c r="E40" i="20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S36" i="20"/>
  <c r="R36" i="20"/>
  <c r="Q36" i="20"/>
  <c r="P36" i="20"/>
  <c r="E36" i="20"/>
  <c r="U36" i="20" s="1"/>
  <c r="S35" i="20"/>
  <c r="R35" i="20"/>
  <c r="Q35" i="20"/>
  <c r="P35" i="20"/>
  <c r="E35" i="20"/>
  <c r="U35" i="20" s="1"/>
  <c r="S34" i="20"/>
  <c r="R34" i="20"/>
  <c r="Q34" i="20"/>
  <c r="P34" i="20"/>
  <c r="E34" i="20"/>
  <c r="T34" i="20" s="1"/>
  <c r="S33" i="20"/>
  <c r="R33" i="20"/>
  <c r="Q33" i="20"/>
  <c r="P33" i="20"/>
  <c r="E33" i="20"/>
  <c r="S32" i="20"/>
  <c r="R32" i="20"/>
  <c r="Q32" i="20"/>
  <c r="P32" i="20"/>
  <c r="E32" i="20"/>
  <c r="S31" i="20"/>
  <c r="R31" i="20"/>
  <c r="Q31" i="20"/>
  <c r="P31" i="20"/>
  <c r="E31" i="20"/>
  <c r="S30" i="20"/>
  <c r="R30" i="20"/>
  <c r="Q30" i="20"/>
  <c r="P30" i="20"/>
  <c r="E30" i="20"/>
  <c r="S29" i="20"/>
  <c r="R29" i="20"/>
  <c r="Q29" i="20"/>
  <c r="P29" i="20"/>
  <c r="P28" i="20" s="1"/>
  <c r="E29" i="20"/>
  <c r="S27" i="20"/>
  <c r="R27" i="20"/>
  <c r="Q27" i="20"/>
  <c r="P27" i="20"/>
  <c r="E27" i="20"/>
  <c r="S26" i="20"/>
  <c r="R26" i="20"/>
  <c r="Q26" i="20"/>
  <c r="P26" i="20"/>
  <c r="E26" i="20"/>
  <c r="S25" i="20"/>
  <c r="R25" i="20"/>
  <c r="Q25" i="20"/>
  <c r="P25" i="20"/>
  <c r="E25" i="20"/>
  <c r="S24" i="20"/>
  <c r="R24" i="20"/>
  <c r="Q24" i="20"/>
  <c r="P24" i="20"/>
  <c r="E24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S20" i="20"/>
  <c r="R20" i="20"/>
  <c r="Q20" i="20"/>
  <c r="P20" i="20"/>
  <c r="E20" i="20"/>
  <c r="S19" i="20"/>
  <c r="R19" i="20"/>
  <c r="Q19" i="20"/>
  <c r="P19" i="20"/>
  <c r="E19" i="20"/>
  <c r="S18" i="20"/>
  <c r="R18" i="20"/>
  <c r="Q18" i="20"/>
  <c r="P18" i="20"/>
  <c r="E18" i="20"/>
  <c r="U18" i="20" s="1"/>
  <c r="S17" i="20"/>
  <c r="R17" i="20"/>
  <c r="Q17" i="20"/>
  <c r="P17" i="20"/>
  <c r="E17" i="20"/>
  <c r="S16" i="20"/>
  <c r="R16" i="20"/>
  <c r="Q16" i="20"/>
  <c r="P16" i="20"/>
  <c r="E16" i="20"/>
  <c r="S15" i="20"/>
  <c r="R15" i="20"/>
  <c r="Q15" i="20"/>
  <c r="P15" i="20"/>
  <c r="E15" i="20"/>
  <c r="S14" i="20"/>
  <c r="R14" i="20"/>
  <c r="Q14" i="20"/>
  <c r="P14" i="20"/>
  <c r="E14" i="20"/>
  <c r="U14" i="20" s="1"/>
  <c r="S13" i="20"/>
  <c r="R13" i="20"/>
  <c r="Q13" i="20"/>
  <c r="P13" i="20"/>
  <c r="E13" i="20"/>
  <c r="T13" i="20" s="1"/>
  <c r="S12" i="20"/>
  <c r="R12" i="20"/>
  <c r="Q12" i="20"/>
  <c r="P12" i="20"/>
  <c r="E12" i="20"/>
  <c r="S11" i="20"/>
  <c r="R11" i="20"/>
  <c r="Q11" i="20"/>
  <c r="P11" i="20"/>
  <c r="E11" i="20"/>
  <c r="S10" i="20"/>
  <c r="R10" i="20"/>
  <c r="Q10" i="20"/>
  <c r="Q9" i="20" s="1"/>
  <c r="P10" i="20"/>
  <c r="E10" i="20"/>
  <c r="T10" i="20" s="1"/>
  <c r="S64" i="19"/>
  <c r="R64" i="19"/>
  <c r="Q64" i="19"/>
  <c r="P64" i="19"/>
  <c r="E64" i="19"/>
  <c r="S63" i="19"/>
  <c r="R63" i="19"/>
  <c r="Q63" i="19"/>
  <c r="P63" i="19"/>
  <c r="E63" i="19"/>
  <c r="E62" i="19" s="1"/>
  <c r="T62" i="19" s="1"/>
  <c r="S60" i="19"/>
  <c r="R60" i="19"/>
  <c r="Q60" i="19"/>
  <c r="P60" i="19"/>
  <c r="E60" i="19"/>
  <c r="U60" i="19" s="1"/>
  <c r="T59" i="19"/>
  <c r="S59" i="19"/>
  <c r="R59" i="19"/>
  <c r="Q59" i="19"/>
  <c r="P59" i="19"/>
  <c r="E59" i="19"/>
  <c r="U59" i="19" s="1"/>
  <c r="S58" i="19"/>
  <c r="R58" i="19"/>
  <c r="Q58" i="19"/>
  <c r="P58" i="19"/>
  <c r="E58" i="19"/>
  <c r="U58" i="19" s="1"/>
  <c r="S57" i="19"/>
  <c r="R57" i="19"/>
  <c r="Q57" i="19"/>
  <c r="P57" i="19"/>
  <c r="E57" i="19"/>
  <c r="T57" i="19" s="1"/>
  <c r="S56" i="19"/>
  <c r="R56" i="19"/>
  <c r="S55" i="19"/>
  <c r="R55" i="19"/>
  <c r="Q55" i="19"/>
  <c r="P55" i="19"/>
  <c r="E55" i="19"/>
  <c r="S54" i="19"/>
  <c r="R54" i="19"/>
  <c r="Q54" i="19"/>
  <c r="P54" i="19"/>
  <c r="E54" i="19"/>
  <c r="S53" i="19"/>
  <c r="R53" i="19"/>
  <c r="Q53" i="19"/>
  <c r="P53" i="19"/>
  <c r="E53" i="19"/>
  <c r="S52" i="19"/>
  <c r="R52" i="19"/>
  <c r="Q52" i="19"/>
  <c r="P52" i="19"/>
  <c r="E52" i="19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S49" i="19"/>
  <c r="R49" i="19"/>
  <c r="Q49" i="19"/>
  <c r="P49" i="19"/>
  <c r="E49" i="19"/>
  <c r="S48" i="19"/>
  <c r="R48" i="19"/>
  <c r="Q48" i="19"/>
  <c r="P48" i="19"/>
  <c r="E48" i="19"/>
  <c r="S47" i="19"/>
  <c r="R47" i="19"/>
  <c r="Q47" i="19"/>
  <c r="P47" i="19"/>
  <c r="E47" i="19"/>
  <c r="S46" i="19"/>
  <c r="R46" i="19"/>
  <c r="Q46" i="19"/>
  <c r="P46" i="19"/>
  <c r="E46" i="19"/>
  <c r="S45" i="19"/>
  <c r="R45" i="19"/>
  <c r="Q45" i="19"/>
  <c r="P45" i="19"/>
  <c r="E45" i="19"/>
  <c r="S44" i="19"/>
  <c r="S42" i="19"/>
  <c r="R42" i="19"/>
  <c r="Q42" i="19"/>
  <c r="P42" i="19"/>
  <c r="E42" i="19"/>
  <c r="U42" i="19" s="1"/>
  <c r="S41" i="19"/>
  <c r="R41" i="19"/>
  <c r="Q41" i="19"/>
  <c r="P41" i="19"/>
  <c r="E41" i="19"/>
  <c r="U41" i="19" s="1"/>
  <c r="S40" i="19"/>
  <c r="R40" i="19"/>
  <c r="Q40" i="19"/>
  <c r="P40" i="19"/>
  <c r="E40" i="19"/>
  <c r="T40" i="19" s="1"/>
  <c r="S39" i="19"/>
  <c r="R39" i="19"/>
  <c r="Q39" i="19"/>
  <c r="P39" i="19"/>
  <c r="E39" i="19"/>
  <c r="T39" i="19" s="1"/>
  <c r="S38" i="19"/>
  <c r="R38" i="19"/>
  <c r="Q38" i="19"/>
  <c r="P38" i="19"/>
  <c r="E38" i="19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S34" i="19"/>
  <c r="R34" i="19"/>
  <c r="Q34" i="19"/>
  <c r="P34" i="19"/>
  <c r="E34" i="19"/>
  <c r="S33" i="19"/>
  <c r="R33" i="19"/>
  <c r="Q33" i="19"/>
  <c r="P33" i="19"/>
  <c r="E33" i="19"/>
  <c r="U33" i="19" s="1"/>
  <c r="S32" i="19"/>
  <c r="R32" i="19"/>
  <c r="Q32" i="19"/>
  <c r="P32" i="19"/>
  <c r="E32" i="19"/>
  <c r="T32" i="19" s="1"/>
  <c r="S31" i="19"/>
  <c r="R31" i="19"/>
  <c r="Q31" i="19"/>
  <c r="P31" i="19"/>
  <c r="E31" i="19"/>
  <c r="S30" i="19"/>
  <c r="R30" i="19"/>
  <c r="Q30" i="19"/>
  <c r="P30" i="19"/>
  <c r="E30" i="19"/>
  <c r="S29" i="19"/>
  <c r="R29" i="19"/>
  <c r="Q29" i="19"/>
  <c r="P29" i="19"/>
  <c r="E29" i="19"/>
  <c r="T29" i="19" s="1"/>
  <c r="S27" i="19"/>
  <c r="R27" i="19"/>
  <c r="Q27" i="19"/>
  <c r="P27" i="19"/>
  <c r="E27" i="19"/>
  <c r="T27" i="19" s="1"/>
  <c r="S26" i="19"/>
  <c r="R26" i="19"/>
  <c r="Q26" i="19"/>
  <c r="P26" i="19"/>
  <c r="E26" i="19"/>
  <c r="S25" i="19"/>
  <c r="R25" i="19"/>
  <c r="Q25" i="19"/>
  <c r="P25" i="19"/>
  <c r="E25" i="19"/>
  <c r="T24" i="19"/>
  <c r="S24" i="19"/>
  <c r="R24" i="19"/>
  <c r="Q24" i="19"/>
  <c r="P24" i="19"/>
  <c r="E24" i="19"/>
  <c r="U24" i="19" s="1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S20" i="19"/>
  <c r="R20" i="19"/>
  <c r="Q20" i="19"/>
  <c r="P20" i="19"/>
  <c r="E20" i="19"/>
  <c r="U20" i="19" s="1"/>
  <c r="S19" i="19"/>
  <c r="R19" i="19"/>
  <c r="Q19" i="19"/>
  <c r="P19" i="19"/>
  <c r="E19" i="19"/>
  <c r="T19" i="19" s="1"/>
  <c r="S18" i="19"/>
  <c r="R18" i="19"/>
  <c r="Q18" i="19"/>
  <c r="P18" i="19"/>
  <c r="E18" i="19"/>
  <c r="T18" i="19" s="1"/>
  <c r="S17" i="19"/>
  <c r="R17" i="19"/>
  <c r="Q17" i="19"/>
  <c r="P17" i="19"/>
  <c r="E17" i="19"/>
  <c r="U17" i="19" s="1"/>
  <c r="S16" i="19"/>
  <c r="R16" i="19"/>
  <c r="Q16" i="19"/>
  <c r="P16" i="19"/>
  <c r="E16" i="19"/>
  <c r="S15" i="19"/>
  <c r="R15" i="19"/>
  <c r="Q15" i="19"/>
  <c r="P15" i="19"/>
  <c r="E15" i="19"/>
  <c r="S14" i="19"/>
  <c r="R14" i="19"/>
  <c r="Q14" i="19"/>
  <c r="P14" i="19"/>
  <c r="E14" i="19"/>
  <c r="S13" i="19"/>
  <c r="R13" i="19"/>
  <c r="Q13" i="19"/>
  <c r="P13" i="19"/>
  <c r="E13" i="19"/>
  <c r="U13" i="19" s="1"/>
  <c r="S12" i="19"/>
  <c r="R12" i="19"/>
  <c r="Q12" i="19"/>
  <c r="P12" i="19"/>
  <c r="E12" i="19"/>
  <c r="U12" i="19" s="1"/>
  <c r="S11" i="19"/>
  <c r="R11" i="19"/>
  <c r="Q11" i="19"/>
  <c r="P11" i="19"/>
  <c r="E11" i="19"/>
  <c r="T11" i="19" s="1"/>
  <c r="S10" i="19"/>
  <c r="R10" i="19"/>
  <c r="Q10" i="19"/>
  <c r="P10" i="19"/>
  <c r="E10" i="19"/>
  <c r="U10" i="19" s="1"/>
  <c r="S64" i="18"/>
  <c r="R64" i="18"/>
  <c r="Q64" i="18"/>
  <c r="P64" i="18"/>
  <c r="E64" i="18"/>
  <c r="S63" i="18"/>
  <c r="R63" i="18"/>
  <c r="Q63" i="18"/>
  <c r="P63" i="18"/>
  <c r="P62" i="18" s="1"/>
  <c r="E63" i="18"/>
  <c r="S60" i="18"/>
  <c r="R60" i="18"/>
  <c r="Q60" i="18"/>
  <c r="P60" i="18"/>
  <c r="E60" i="18"/>
  <c r="T60" i="18" s="1"/>
  <c r="S59" i="18"/>
  <c r="R59" i="18"/>
  <c r="Q59" i="18"/>
  <c r="P59" i="18"/>
  <c r="E59" i="18"/>
  <c r="S58" i="18"/>
  <c r="R58" i="18"/>
  <c r="Q58" i="18"/>
  <c r="P58" i="18"/>
  <c r="E58" i="18"/>
  <c r="U58" i="18" s="1"/>
  <c r="S57" i="18"/>
  <c r="R57" i="18"/>
  <c r="Q57" i="18"/>
  <c r="P57" i="18"/>
  <c r="E57" i="18"/>
  <c r="S56" i="18"/>
  <c r="R56" i="18"/>
  <c r="S55" i="18"/>
  <c r="R55" i="18"/>
  <c r="Q55" i="18"/>
  <c r="P55" i="18"/>
  <c r="E55" i="18"/>
  <c r="T55" i="18" s="1"/>
  <c r="S54" i="18"/>
  <c r="R54" i="18"/>
  <c r="Q54" i="18"/>
  <c r="P54" i="18"/>
  <c r="E54" i="18"/>
  <c r="S53" i="18"/>
  <c r="R53" i="18"/>
  <c r="Q53" i="18"/>
  <c r="P53" i="18"/>
  <c r="E53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S48" i="18"/>
  <c r="R48" i="18"/>
  <c r="Q48" i="18"/>
  <c r="P48" i="18"/>
  <c r="E48" i="18"/>
  <c r="U48" i="18" s="1"/>
  <c r="S47" i="18"/>
  <c r="R47" i="18"/>
  <c r="Q47" i="18"/>
  <c r="P47" i="18"/>
  <c r="E47" i="18"/>
  <c r="T47" i="18" s="1"/>
  <c r="S46" i="18"/>
  <c r="R46" i="18"/>
  <c r="Q46" i="18"/>
  <c r="P46" i="18"/>
  <c r="E46" i="18"/>
  <c r="S45" i="18"/>
  <c r="R45" i="18"/>
  <c r="Q45" i="18"/>
  <c r="P45" i="18"/>
  <c r="E45" i="18"/>
  <c r="E44" i="18" s="1"/>
  <c r="S42" i="18"/>
  <c r="R42" i="18"/>
  <c r="Q42" i="18"/>
  <c r="P42" i="18"/>
  <c r="E42" i="18"/>
  <c r="S41" i="18"/>
  <c r="R41" i="18"/>
  <c r="Q41" i="18"/>
  <c r="P41" i="18"/>
  <c r="E41" i="18"/>
  <c r="S40" i="18"/>
  <c r="R40" i="18"/>
  <c r="Q40" i="18"/>
  <c r="P40" i="18"/>
  <c r="E40" i="18"/>
  <c r="U40" i="18" s="1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T37" i="18" s="1"/>
  <c r="S36" i="18"/>
  <c r="R36" i="18"/>
  <c r="Q36" i="18"/>
  <c r="P36" i="18"/>
  <c r="E36" i="18"/>
  <c r="S35" i="18"/>
  <c r="R35" i="18"/>
  <c r="Q35" i="18"/>
  <c r="P35" i="18"/>
  <c r="E35" i="18"/>
  <c r="T35" i="18" s="1"/>
  <c r="S34" i="18"/>
  <c r="R34" i="18"/>
  <c r="Q34" i="18"/>
  <c r="P34" i="18"/>
  <c r="E34" i="18"/>
  <c r="S33" i="18"/>
  <c r="R33" i="18"/>
  <c r="Q33" i="18"/>
  <c r="P33" i="18"/>
  <c r="E33" i="18"/>
  <c r="U33" i="18" s="1"/>
  <c r="S32" i="18"/>
  <c r="R32" i="18"/>
  <c r="Q32" i="18"/>
  <c r="P32" i="18"/>
  <c r="E32" i="18"/>
  <c r="S31" i="18"/>
  <c r="R31" i="18"/>
  <c r="Q31" i="18"/>
  <c r="P31" i="18"/>
  <c r="E31" i="18"/>
  <c r="S30" i="18"/>
  <c r="R30" i="18"/>
  <c r="Q30" i="18"/>
  <c r="P30" i="18"/>
  <c r="E30" i="18"/>
  <c r="U30" i="18" s="1"/>
  <c r="S29" i="18"/>
  <c r="R29" i="18"/>
  <c r="Q29" i="18"/>
  <c r="P29" i="18"/>
  <c r="E29" i="18"/>
  <c r="T29" i="18" s="1"/>
  <c r="S27" i="18"/>
  <c r="R27" i="18"/>
  <c r="Q27" i="18"/>
  <c r="P27" i="18"/>
  <c r="E27" i="18"/>
  <c r="S26" i="18"/>
  <c r="R26" i="18"/>
  <c r="Q26" i="18"/>
  <c r="P26" i="18"/>
  <c r="E26" i="18"/>
  <c r="S25" i="18"/>
  <c r="R25" i="18"/>
  <c r="Q25" i="18"/>
  <c r="P25" i="18"/>
  <c r="E25" i="18"/>
  <c r="U25" i="18" s="1"/>
  <c r="S24" i="18"/>
  <c r="R24" i="18"/>
  <c r="Q24" i="18"/>
  <c r="P24" i="18"/>
  <c r="E24" i="18"/>
  <c r="T24" i="18" s="1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S20" i="18"/>
  <c r="R20" i="18"/>
  <c r="Q20" i="18"/>
  <c r="P20" i="18"/>
  <c r="E20" i="18"/>
  <c r="S19" i="18"/>
  <c r="R19" i="18"/>
  <c r="Q19" i="18"/>
  <c r="P19" i="18"/>
  <c r="E19" i="18"/>
  <c r="U19" i="18" s="1"/>
  <c r="S18" i="18"/>
  <c r="R18" i="18"/>
  <c r="Q18" i="18"/>
  <c r="P18" i="18"/>
  <c r="E18" i="18"/>
  <c r="S17" i="18"/>
  <c r="R17" i="18"/>
  <c r="Q17" i="18"/>
  <c r="P17" i="18"/>
  <c r="E17" i="18"/>
  <c r="U17" i="18" s="1"/>
  <c r="S16" i="18"/>
  <c r="R16" i="18"/>
  <c r="Q16" i="18"/>
  <c r="P16" i="18"/>
  <c r="E16" i="18"/>
  <c r="T16" i="18" s="1"/>
  <c r="S15" i="18"/>
  <c r="R15" i="18"/>
  <c r="Q15" i="18"/>
  <c r="P15" i="18"/>
  <c r="E15" i="18"/>
  <c r="T15" i="18" s="1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S11" i="18"/>
  <c r="R11" i="18"/>
  <c r="Q11" i="18"/>
  <c r="P11" i="18"/>
  <c r="E11" i="18"/>
  <c r="U11" i="18" s="1"/>
  <c r="S10" i="18"/>
  <c r="R10" i="18"/>
  <c r="Q10" i="18"/>
  <c r="P10" i="18"/>
  <c r="E10" i="18"/>
  <c r="S64" i="17"/>
  <c r="R64" i="17"/>
  <c r="Q64" i="17"/>
  <c r="P64" i="17"/>
  <c r="E64" i="17"/>
  <c r="T64" i="17" s="1"/>
  <c r="S63" i="17"/>
  <c r="R63" i="17"/>
  <c r="Q63" i="17"/>
  <c r="P63" i="17"/>
  <c r="E63" i="17"/>
  <c r="S60" i="17"/>
  <c r="R60" i="17"/>
  <c r="Q60" i="17"/>
  <c r="P60" i="17"/>
  <c r="E60" i="17"/>
  <c r="U60" i="17" s="1"/>
  <c r="S59" i="17"/>
  <c r="R59" i="17"/>
  <c r="Q59" i="17"/>
  <c r="P59" i="17"/>
  <c r="E59" i="17"/>
  <c r="S58" i="17"/>
  <c r="R58" i="17"/>
  <c r="Q58" i="17"/>
  <c r="P58" i="17"/>
  <c r="E58" i="17"/>
  <c r="S57" i="17"/>
  <c r="R57" i="17"/>
  <c r="Q57" i="17"/>
  <c r="P57" i="17"/>
  <c r="E57" i="17"/>
  <c r="S56" i="17"/>
  <c r="S55" i="17"/>
  <c r="R55" i="17"/>
  <c r="Q55" i="17"/>
  <c r="P55" i="17"/>
  <c r="E55" i="17"/>
  <c r="S54" i="17"/>
  <c r="R54" i="17"/>
  <c r="Q54" i="17"/>
  <c r="P54" i="17"/>
  <c r="E54" i="17"/>
  <c r="S53" i="17"/>
  <c r="R53" i="17"/>
  <c r="Q53" i="17"/>
  <c r="P53" i="17"/>
  <c r="E53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U46" i="17" s="1"/>
  <c r="S45" i="17"/>
  <c r="R45" i="17"/>
  <c r="Q45" i="17"/>
  <c r="P45" i="17"/>
  <c r="E45" i="17"/>
  <c r="S44" i="17"/>
  <c r="R44" i="17"/>
  <c r="S42" i="17"/>
  <c r="R42" i="17"/>
  <c r="Q42" i="17"/>
  <c r="P42" i="17"/>
  <c r="E42" i="17"/>
  <c r="S41" i="17"/>
  <c r="R41" i="17"/>
  <c r="Q41" i="17"/>
  <c r="P41" i="17"/>
  <c r="E41" i="17"/>
  <c r="T41" i="17" s="1"/>
  <c r="S40" i="17"/>
  <c r="R40" i="17"/>
  <c r="Q40" i="17"/>
  <c r="P40" i="17"/>
  <c r="E40" i="17"/>
  <c r="S39" i="17"/>
  <c r="R39" i="17"/>
  <c r="Q39" i="17"/>
  <c r="P39" i="17"/>
  <c r="E39" i="17"/>
  <c r="U39" i="17" s="1"/>
  <c r="S38" i="17"/>
  <c r="R38" i="17"/>
  <c r="Q38" i="17"/>
  <c r="P38" i="17"/>
  <c r="E38" i="17"/>
  <c r="S37" i="17"/>
  <c r="R37" i="17"/>
  <c r="Q37" i="17"/>
  <c r="P37" i="17"/>
  <c r="E37" i="17"/>
  <c r="T37" i="17" s="1"/>
  <c r="S36" i="17"/>
  <c r="R36" i="17"/>
  <c r="Q36" i="17"/>
  <c r="P36" i="17"/>
  <c r="E36" i="17"/>
  <c r="S35" i="17"/>
  <c r="R35" i="17"/>
  <c r="Q35" i="17"/>
  <c r="P35" i="17"/>
  <c r="E35" i="17"/>
  <c r="S34" i="17"/>
  <c r="R34" i="17"/>
  <c r="Q34" i="17"/>
  <c r="P34" i="17"/>
  <c r="E34" i="17"/>
  <c r="S33" i="17"/>
  <c r="R33" i="17"/>
  <c r="Q33" i="17"/>
  <c r="P33" i="17"/>
  <c r="E33" i="17"/>
  <c r="T33" i="17" s="1"/>
  <c r="S32" i="17"/>
  <c r="R32" i="17"/>
  <c r="Q32" i="17"/>
  <c r="P32" i="17"/>
  <c r="E32" i="17"/>
  <c r="S31" i="17"/>
  <c r="R31" i="17"/>
  <c r="Q31" i="17"/>
  <c r="P31" i="17"/>
  <c r="E31" i="17"/>
  <c r="S30" i="17"/>
  <c r="R30" i="17"/>
  <c r="Q30" i="17"/>
  <c r="P30" i="17"/>
  <c r="E30" i="17"/>
  <c r="S29" i="17"/>
  <c r="R29" i="17"/>
  <c r="Q29" i="17"/>
  <c r="P29" i="17"/>
  <c r="E29" i="17"/>
  <c r="S27" i="17"/>
  <c r="R27" i="17"/>
  <c r="Q27" i="17"/>
  <c r="P27" i="17"/>
  <c r="E27" i="17"/>
  <c r="S26" i="17"/>
  <c r="R26" i="17"/>
  <c r="Q26" i="17"/>
  <c r="P26" i="17"/>
  <c r="E26" i="17"/>
  <c r="S25" i="17"/>
  <c r="R25" i="17"/>
  <c r="Q25" i="17"/>
  <c r="P25" i="17"/>
  <c r="E25" i="17"/>
  <c r="S24" i="17"/>
  <c r="R24" i="17"/>
  <c r="Q24" i="17"/>
  <c r="P24" i="17"/>
  <c r="E24" i="17"/>
  <c r="U24" i="17" s="1"/>
  <c r="S23" i="17"/>
  <c r="R23" i="17"/>
  <c r="Q23" i="17"/>
  <c r="P23" i="17"/>
  <c r="E23" i="17"/>
  <c r="U23" i="17" s="1"/>
  <c r="S22" i="17"/>
  <c r="R22" i="17"/>
  <c r="Q22" i="17"/>
  <c r="P22" i="17"/>
  <c r="E22" i="17"/>
  <c r="S21" i="17"/>
  <c r="R21" i="17"/>
  <c r="Q21" i="17"/>
  <c r="P21" i="17"/>
  <c r="E21" i="17"/>
  <c r="S20" i="17"/>
  <c r="R20" i="17"/>
  <c r="Q20" i="17"/>
  <c r="P20" i="17"/>
  <c r="E20" i="17"/>
  <c r="T20" i="17" s="1"/>
  <c r="S19" i="17"/>
  <c r="R19" i="17"/>
  <c r="Q19" i="17"/>
  <c r="P19" i="17"/>
  <c r="E19" i="17"/>
  <c r="T19" i="17" s="1"/>
  <c r="S18" i="17"/>
  <c r="R18" i="17"/>
  <c r="Q18" i="17"/>
  <c r="P18" i="17"/>
  <c r="E18" i="17"/>
  <c r="T18" i="17" s="1"/>
  <c r="S17" i="17"/>
  <c r="R17" i="17"/>
  <c r="Q17" i="17"/>
  <c r="P17" i="17"/>
  <c r="E17" i="17"/>
  <c r="S16" i="17"/>
  <c r="R16" i="17"/>
  <c r="Q16" i="17"/>
  <c r="P16" i="17"/>
  <c r="E16" i="17"/>
  <c r="S15" i="17"/>
  <c r="R15" i="17"/>
  <c r="Q15" i="17"/>
  <c r="P15" i="17"/>
  <c r="E15" i="17"/>
  <c r="S14" i="17"/>
  <c r="R14" i="17"/>
  <c r="Q14" i="17"/>
  <c r="P14" i="17"/>
  <c r="E14" i="17"/>
  <c r="T14" i="17" s="1"/>
  <c r="S13" i="17"/>
  <c r="R13" i="17"/>
  <c r="Q13" i="17"/>
  <c r="P13" i="17"/>
  <c r="E13" i="17"/>
  <c r="U13" i="17" s="1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E10" i="17"/>
  <c r="T10" i="17" s="1"/>
  <c r="S64" i="16"/>
  <c r="R64" i="16"/>
  <c r="Q64" i="16"/>
  <c r="P64" i="16"/>
  <c r="E64" i="16"/>
  <c r="S63" i="16"/>
  <c r="R63" i="16"/>
  <c r="Q63" i="16"/>
  <c r="Q62" i="16" s="1"/>
  <c r="P63" i="16"/>
  <c r="E63" i="16"/>
  <c r="U63" i="16" s="1"/>
  <c r="R62" i="16"/>
  <c r="S60" i="16"/>
  <c r="R60" i="16"/>
  <c r="Q60" i="16"/>
  <c r="P60" i="16"/>
  <c r="E60" i="16"/>
  <c r="T60" i="16" s="1"/>
  <c r="S59" i="16"/>
  <c r="R59" i="16"/>
  <c r="Q59" i="16"/>
  <c r="P59" i="16"/>
  <c r="E59" i="16"/>
  <c r="S58" i="16"/>
  <c r="R58" i="16"/>
  <c r="Q58" i="16"/>
  <c r="P58" i="16"/>
  <c r="E58" i="16"/>
  <c r="S57" i="16"/>
  <c r="R57" i="16"/>
  <c r="Q57" i="16"/>
  <c r="P57" i="16"/>
  <c r="E57" i="16"/>
  <c r="T57" i="16" s="1"/>
  <c r="S56" i="16"/>
  <c r="S55" i="16"/>
  <c r="R55" i="16"/>
  <c r="Q55" i="16"/>
  <c r="P55" i="16"/>
  <c r="E55" i="16"/>
  <c r="S54" i="16"/>
  <c r="R54" i="16"/>
  <c r="Q54" i="16"/>
  <c r="P54" i="16"/>
  <c r="E54" i="16"/>
  <c r="S53" i="16"/>
  <c r="R53" i="16"/>
  <c r="Q53" i="16"/>
  <c r="P53" i="16"/>
  <c r="E53" i="16"/>
  <c r="S52" i="16"/>
  <c r="R52" i="16"/>
  <c r="Q52" i="16"/>
  <c r="P52" i="16"/>
  <c r="E52" i="16"/>
  <c r="U52" i="16" s="1"/>
  <c r="S51" i="16"/>
  <c r="R51" i="16"/>
  <c r="Q51" i="16"/>
  <c r="P51" i="16"/>
  <c r="E51" i="16"/>
  <c r="T51" i="16" s="1"/>
  <c r="S50" i="16"/>
  <c r="R50" i="16"/>
  <c r="Q50" i="16"/>
  <c r="P50" i="16"/>
  <c r="E50" i="16"/>
  <c r="U50" i="16" s="1"/>
  <c r="S49" i="16"/>
  <c r="R49" i="16"/>
  <c r="Q49" i="16"/>
  <c r="P49" i="16"/>
  <c r="E49" i="16"/>
  <c r="S48" i="16"/>
  <c r="R48" i="16"/>
  <c r="Q48" i="16"/>
  <c r="P48" i="16"/>
  <c r="E48" i="16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S45" i="16"/>
  <c r="R45" i="16"/>
  <c r="Q45" i="16"/>
  <c r="P45" i="16"/>
  <c r="E45" i="16"/>
  <c r="R44" i="16"/>
  <c r="S42" i="16"/>
  <c r="R42" i="16"/>
  <c r="Q42" i="16"/>
  <c r="P42" i="16"/>
  <c r="E42" i="16"/>
  <c r="T42" i="16" s="1"/>
  <c r="S41" i="16"/>
  <c r="R41" i="16"/>
  <c r="Q41" i="16"/>
  <c r="P41" i="16"/>
  <c r="E41" i="16"/>
  <c r="S40" i="16"/>
  <c r="R40" i="16"/>
  <c r="Q40" i="16"/>
  <c r="P40" i="16"/>
  <c r="E40" i="16"/>
  <c r="S39" i="16"/>
  <c r="R39" i="16"/>
  <c r="Q39" i="16"/>
  <c r="P39" i="16"/>
  <c r="E39" i="16"/>
  <c r="T39" i="16" s="1"/>
  <c r="S38" i="16"/>
  <c r="R38" i="16"/>
  <c r="Q38" i="16"/>
  <c r="P38" i="16"/>
  <c r="E38" i="16"/>
  <c r="S37" i="16"/>
  <c r="R37" i="16"/>
  <c r="Q37" i="16"/>
  <c r="P37" i="16"/>
  <c r="E37" i="16"/>
  <c r="S36" i="16"/>
  <c r="R36" i="16"/>
  <c r="Q36" i="16"/>
  <c r="P36" i="16"/>
  <c r="E36" i="16"/>
  <c r="U36" i="16" s="1"/>
  <c r="S35" i="16"/>
  <c r="R35" i="16"/>
  <c r="Q35" i="16"/>
  <c r="P35" i="16"/>
  <c r="E35" i="16"/>
  <c r="U35" i="16" s="1"/>
  <c r="S34" i="16"/>
  <c r="R34" i="16"/>
  <c r="Q34" i="16"/>
  <c r="P34" i="16"/>
  <c r="E34" i="16"/>
  <c r="T34" i="16" s="1"/>
  <c r="S33" i="16"/>
  <c r="R33" i="16"/>
  <c r="Q33" i="16"/>
  <c r="P33" i="16"/>
  <c r="E33" i="16"/>
  <c r="S32" i="16"/>
  <c r="R32" i="16"/>
  <c r="Q32" i="16"/>
  <c r="P32" i="16"/>
  <c r="E32" i="16"/>
  <c r="S31" i="16"/>
  <c r="R31" i="16"/>
  <c r="Q31" i="16"/>
  <c r="P31" i="16"/>
  <c r="E31" i="16"/>
  <c r="S30" i="16"/>
  <c r="R30" i="16"/>
  <c r="Q30" i="16"/>
  <c r="P30" i="16"/>
  <c r="E30" i="16"/>
  <c r="S29" i="16"/>
  <c r="R29" i="16"/>
  <c r="Q29" i="16"/>
  <c r="P29" i="16"/>
  <c r="E29" i="16"/>
  <c r="U29" i="16" s="1"/>
  <c r="S28" i="16"/>
  <c r="S27" i="16"/>
  <c r="R27" i="16"/>
  <c r="Q27" i="16"/>
  <c r="P27" i="16"/>
  <c r="E27" i="16"/>
  <c r="S26" i="16"/>
  <c r="R26" i="16"/>
  <c r="Q26" i="16"/>
  <c r="P26" i="16"/>
  <c r="E26" i="16"/>
  <c r="S25" i="16"/>
  <c r="R25" i="16"/>
  <c r="Q25" i="16"/>
  <c r="P25" i="16"/>
  <c r="E25" i="16"/>
  <c r="S24" i="16"/>
  <c r="R24" i="16"/>
  <c r="Q24" i="16"/>
  <c r="P24" i="16"/>
  <c r="E24" i="16"/>
  <c r="S23" i="16"/>
  <c r="R23" i="16"/>
  <c r="Q23" i="16"/>
  <c r="P23" i="16"/>
  <c r="E23" i="16"/>
  <c r="U23" i="16" s="1"/>
  <c r="S22" i="16"/>
  <c r="R22" i="16"/>
  <c r="Q22" i="16"/>
  <c r="P22" i="16"/>
  <c r="E22" i="16"/>
  <c r="U22" i="16" s="1"/>
  <c r="S21" i="16"/>
  <c r="R21" i="16"/>
  <c r="Q21" i="16"/>
  <c r="P21" i="16"/>
  <c r="E21" i="16"/>
  <c r="S20" i="16"/>
  <c r="R20" i="16"/>
  <c r="Q20" i="16"/>
  <c r="P20" i="16"/>
  <c r="E20" i="16"/>
  <c r="S19" i="16"/>
  <c r="R19" i="16"/>
  <c r="Q19" i="16"/>
  <c r="P19" i="16"/>
  <c r="E19" i="16"/>
  <c r="U19" i="16" s="1"/>
  <c r="S18" i="16"/>
  <c r="R18" i="16"/>
  <c r="Q18" i="16"/>
  <c r="P18" i="16"/>
  <c r="E18" i="16"/>
  <c r="T18" i="16" s="1"/>
  <c r="S17" i="16"/>
  <c r="R17" i="16"/>
  <c r="Q17" i="16"/>
  <c r="P17" i="16"/>
  <c r="E17" i="16"/>
  <c r="S16" i="16"/>
  <c r="R16" i="16"/>
  <c r="Q16" i="16"/>
  <c r="P16" i="16"/>
  <c r="E16" i="16"/>
  <c r="S15" i="16"/>
  <c r="R15" i="16"/>
  <c r="Q15" i="16"/>
  <c r="P15" i="16"/>
  <c r="E15" i="16"/>
  <c r="U15" i="16" s="1"/>
  <c r="S14" i="16"/>
  <c r="R14" i="16"/>
  <c r="Q14" i="16"/>
  <c r="P14" i="16"/>
  <c r="E14" i="16"/>
  <c r="U14" i="16" s="1"/>
  <c r="S13" i="16"/>
  <c r="R13" i="16"/>
  <c r="Q13" i="16"/>
  <c r="P13" i="16"/>
  <c r="E13" i="16"/>
  <c r="T13" i="16" s="1"/>
  <c r="S12" i="16"/>
  <c r="R12" i="16"/>
  <c r="Q12" i="16"/>
  <c r="P12" i="16"/>
  <c r="E12" i="16"/>
  <c r="S11" i="16"/>
  <c r="R11" i="16"/>
  <c r="Q11" i="16"/>
  <c r="P11" i="16"/>
  <c r="E11" i="16"/>
  <c r="U11" i="16" s="1"/>
  <c r="S10" i="16"/>
  <c r="R10" i="16"/>
  <c r="Q10" i="16"/>
  <c r="P10" i="16"/>
  <c r="E10" i="16"/>
  <c r="S64" i="15"/>
  <c r="R64" i="15"/>
  <c r="Q64" i="15"/>
  <c r="P64" i="15"/>
  <c r="E64" i="15"/>
  <c r="S63" i="15"/>
  <c r="R63" i="15"/>
  <c r="Q63" i="15"/>
  <c r="P63" i="15"/>
  <c r="P62" i="15" s="1"/>
  <c r="E63" i="15"/>
  <c r="R62" i="15"/>
  <c r="S60" i="15"/>
  <c r="R60" i="15"/>
  <c r="Q60" i="15"/>
  <c r="P60" i="15"/>
  <c r="E60" i="15"/>
  <c r="S59" i="15"/>
  <c r="R59" i="15"/>
  <c r="Q59" i="15"/>
  <c r="P59" i="15"/>
  <c r="E59" i="15"/>
  <c r="S58" i="15"/>
  <c r="R58" i="15"/>
  <c r="Q58" i="15"/>
  <c r="P58" i="15"/>
  <c r="E58" i="15"/>
  <c r="S57" i="15"/>
  <c r="R57" i="15"/>
  <c r="Q57" i="15"/>
  <c r="P57" i="15"/>
  <c r="E57" i="15"/>
  <c r="S56" i="15"/>
  <c r="R56" i="15"/>
  <c r="S55" i="15"/>
  <c r="R55" i="15"/>
  <c r="Q55" i="15"/>
  <c r="P55" i="15"/>
  <c r="E55" i="15"/>
  <c r="S54" i="15"/>
  <c r="R54" i="15"/>
  <c r="Q54" i="15"/>
  <c r="P54" i="15"/>
  <c r="E54" i="15"/>
  <c r="S53" i="15"/>
  <c r="R53" i="15"/>
  <c r="Q53" i="15"/>
  <c r="P53" i="15"/>
  <c r="E53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S48" i="15"/>
  <c r="R48" i="15"/>
  <c r="Q48" i="15"/>
  <c r="P48" i="15"/>
  <c r="E48" i="15"/>
  <c r="T48" i="15" s="1"/>
  <c r="S47" i="15"/>
  <c r="R47" i="15"/>
  <c r="Q47" i="15"/>
  <c r="P47" i="15"/>
  <c r="T47" i="15" s="1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S44" i="15"/>
  <c r="R44" i="15"/>
  <c r="S42" i="15"/>
  <c r="R42" i="15"/>
  <c r="Q42" i="15"/>
  <c r="P42" i="15"/>
  <c r="E42" i="15"/>
  <c r="U42" i="15" s="1"/>
  <c r="S41" i="15"/>
  <c r="R41" i="15"/>
  <c r="Q41" i="15"/>
  <c r="P41" i="15"/>
  <c r="E41" i="15"/>
  <c r="S40" i="15"/>
  <c r="R40" i="15"/>
  <c r="Q40" i="15"/>
  <c r="P40" i="15"/>
  <c r="E40" i="15"/>
  <c r="U40" i="15" s="1"/>
  <c r="S39" i="15"/>
  <c r="R39" i="15"/>
  <c r="Q39" i="15"/>
  <c r="P39" i="15"/>
  <c r="E39" i="15"/>
  <c r="U39" i="15" s="1"/>
  <c r="S38" i="15"/>
  <c r="R38" i="15"/>
  <c r="Q38" i="15"/>
  <c r="P38" i="15"/>
  <c r="E38" i="15"/>
  <c r="T38" i="15" s="1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P35" i="15"/>
  <c r="E35" i="15"/>
  <c r="S34" i="15"/>
  <c r="R34" i="15"/>
  <c r="Q34" i="15"/>
  <c r="P34" i="15"/>
  <c r="E34" i="15"/>
  <c r="S33" i="15"/>
  <c r="R33" i="15"/>
  <c r="Q33" i="15"/>
  <c r="P33" i="15"/>
  <c r="T33" i="15" s="1"/>
  <c r="E33" i="15"/>
  <c r="S32" i="15"/>
  <c r="R32" i="15"/>
  <c r="Q32" i="15"/>
  <c r="P32" i="15"/>
  <c r="E32" i="15"/>
  <c r="U32" i="15" s="1"/>
  <c r="S31" i="15"/>
  <c r="R31" i="15"/>
  <c r="Q31" i="15"/>
  <c r="P31" i="15"/>
  <c r="E31" i="15"/>
  <c r="U31" i="15" s="1"/>
  <c r="S30" i="15"/>
  <c r="R30" i="15"/>
  <c r="Q30" i="15"/>
  <c r="P30" i="15"/>
  <c r="E30" i="15"/>
  <c r="S29" i="15"/>
  <c r="R29" i="15"/>
  <c r="Q29" i="15"/>
  <c r="P29" i="15"/>
  <c r="E29" i="15"/>
  <c r="S28" i="15"/>
  <c r="R28" i="15"/>
  <c r="S27" i="15"/>
  <c r="R27" i="15"/>
  <c r="Q27" i="15"/>
  <c r="P27" i="15"/>
  <c r="E27" i="15"/>
  <c r="U27" i="15" s="1"/>
  <c r="S26" i="15"/>
  <c r="R26" i="15"/>
  <c r="Q26" i="15"/>
  <c r="P26" i="15"/>
  <c r="E26" i="15"/>
  <c r="U26" i="15" s="1"/>
  <c r="S25" i="15"/>
  <c r="R25" i="15"/>
  <c r="Q25" i="15"/>
  <c r="P25" i="15"/>
  <c r="E25" i="15"/>
  <c r="S24" i="15"/>
  <c r="R24" i="15"/>
  <c r="Q24" i="15"/>
  <c r="P24" i="15"/>
  <c r="E24" i="15"/>
  <c r="S23" i="15"/>
  <c r="R23" i="15"/>
  <c r="Q23" i="15"/>
  <c r="P23" i="15"/>
  <c r="E23" i="15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U19" i="15" s="1"/>
  <c r="S18" i="15"/>
  <c r="R18" i="15"/>
  <c r="Q18" i="15"/>
  <c r="P18" i="15"/>
  <c r="E18" i="15"/>
  <c r="U18" i="15" s="1"/>
  <c r="S17" i="15"/>
  <c r="R17" i="15"/>
  <c r="Q17" i="15"/>
  <c r="P17" i="15"/>
  <c r="E17" i="15"/>
  <c r="S16" i="15"/>
  <c r="R16" i="15"/>
  <c r="Q16" i="15"/>
  <c r="P16" i="15"/>
  <c r="E16" i="15"/>
  <c r="S15" i="15"/>
  <c r="R15" i="15"/>
  <c r="Q15" i="15"/>
  <c r="P15" i="15"/>
  <c r="E15" i="15"/>
  <c r="S14" i="15"/>
  <c r="R14" i="15"/>
  <c r="Q14" i="15"/>
  <c r="P14" i="15"/>
  <c r="E14" i="15"/>
  <c r="S13" i="15"/>
  <c r="R13" i="15"/>
  <c r="Q13" i="15"/>
  <c r="P13" i="15"/>
  <c r="E13" i="15"/>
  <c r="T13" i="15" s="1"/>
  <c r="S12" i="15"/>
  <c r="R12" i="15"/>
  <c r="Q12" i="15"/>
  <c r="U12" i="15" s="1"/>
  <c r="P12" i="15"/>
  <c r="T12" i="15" s="1"/>
  <c r="E12" i="15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S64" i="14"/>
  <c r="R64" i="14"/>
  <c r="Q64" i="14"/>
  <c r="P64" i="14"/>
  <c r="E64" i="14"/>
  <c r="U64" i="14" s="1"/>
  <c r="S63" i="14"/>
  <c r="R63" i="14"/>
  <c r="Q63" i="14"/>
  <c r="P63" i="14"/>
  <c r="E63" i="14"/>
  <c r="S60" i="14"/>
  <c r="R60" i="14"/>
  <c r="Q60" i="14"/>
  <c r="P60" i="14"/>
  <c r="E60" i="14"/>
  <c r="S59" i="14"/>
  <c r="R59" i="14"/>
  <c r="Q59" i="14"/>
  <c r="P59" i="14"/>
  <c r="E59" i="14"/>
  <c r="S58" i="14"/>
  <c r="R58" i="14"/>
  <c r="Q58" i="14"/>
  <c r="P58" i="14"/>
  <c r="E58" i="14"/>
  <c r="S57" i="14"/>
  <c r="R57" i="14"/>
  <c r="Q57" i="14"/>
  <c r="P57" i="14"/>
  <c r="P56" i="14" s="1"/>
  <c r="E57" i="14"/>
  <c r="E56" i="14" s="1"/>
  <c r="U56" i="14" s="1"/>
  <c r="S56" i="14"/>
  <c r="R56" i="14"/>
  <c r="S55" i="14"/>
  <c r="R55" i="14"/>
  <c r="Q55" i="14"/>
  <c r="P55" i="14"/>
  <c r="E55" i="14"/>
  <c r="S54" i="14"/>
  <c r="R54" i="14"/>
  <c r="Q54" i="14"/>
  <c r="P54" i="14"/>
  <c r="E54" i="14"/>
  <c r="S53" i="14"/>
  <c r="R53" i="14"/>
  <c r="Q53" i="14"/>
  <c r="P53" i="14"/>
  <c r="E53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U46" i="14" s="1"/>
  <c r="P46" i="14"/>
  <c r="E46" i="14"/>
  <c r="T46" i="14" s="1"/>
  <c r="S45" i="14"/>
  <c r="R45" i="14"/>
  <c r="Q45" i="14"/>
  <c r="Q44" i="14" s="1"/>
  <c r="P45" i="14"/>
  <c r="E45" i="14"/>
  <c r="R44" i="14"/>
  <c r="S42" i="14"/>
  <c r="R42" i="14"/>
  <c r="Q42" i="14"/>
  <c r="P42" i="14"/>
  <c r="E42" i="14"/>
  <c r="U42" i="14" s="1"/>
  <c r="S41" i="14"/>
  <c r="R41" i="14"/>
  <c r="Q41" i="14"/>
  <c r="P41" i="14"/>
  <c r="E41" i="14"/>
  <c r="U41" i="14" s="1"/>
  <c r="S40" i="14"/>
  <c r="R40" i="14"/>
  <c r="Q40" i="14"/>
  <c r="P40" i="14"/>
  <c r="E40" i="14"/>
  <c r="S39" i="14"/>
  <c r="R39" i="14"/>
  <c r="Q39" i="14"/>
  <c r="P39" i="14"/>
  <c r="E39" i="14"/>
  <c r="S38" i="14"/>
  <c r="R38" i="14"/>
  <c r="Q38" i="14"/>
  <c r="P38" i="14"/>
  <c r="E38" i="14"/>
  <c r="U38" i="14" s="1"/>
  <c r="S37" i="14"/>
  <c r="R37" i="14"/>
  <c r="Q37" i="14"/>
  <c r="P37" i="14"/>
  <c r="E37" i="14"/>
  <c r="S36" i="14"/>
  <c r="R36" i="14"/>
  <c r="Q36" i="14"/>
  <c r="P36" i="14"/>
  <c r="E36" i="14"/>
  <c r="S35" i="14"/>
  <c r="R35" i="14"/>
  <c r="Q35" i="14"/>
  <c r="P35" i="14"/>
  <c r="E35" i="14"/>
  <c r="S34" i="14"/>
  <c r="R34" i="14"/>
  <c r="Q34" i="14"/>
  <c r="P34" i="14"/>
  <c r="E34" i="14"/>
  <c r="U34" i="14" s="1"/>
  <c r="S33" i="14"/>
  <c r="R33" i="14"/>
  <c r="Q33" i="14"/>
  <c r="P33" i="14"/>
  <c r="E33" i="14"/>
  <c r="U33" i="14" s="1"/>
  <c r="S32" i="14"/>
  <c r="R32" i="14"/>
  <c r="Q32" i="14"/>
  <c r="P32" i="14"/>
  <c r="E32" i="14"/>
  <c r="S31" i="14"/>
  <c r="R31" i="14"/>
  <c r="Q31" i="14"/>
  <c r="P31" i="14"/>
  <c r="E31" i="14"/>
  <c r="S30" i="14"/>
  <c r="R30" i="14"/>
  <c r="Q30" i="14"/>
  <c r="P30" i="14"/>
  <c r="E30" i="14"/>
  <c r="S29" i="14"/>
  <c r="R29" i="14"/>
  <c r="Q29" i="14"/>
  <c r="P29" i="14"/>
  <c r="E29" i="14"/>
  <c r="R28" i="14"/>
  <c r="S27" i="14"/>
  <c r="R27" i="14"/>
  <c r="Q27" i="14"/>
  <c r="P27" i="14"/>
  <c r="E27" i="14"/>
  <c r="S26" i="14"/>
  <c r="R26" i="14"/>
  <c r="Q26" i="14"/>
  <c r="P26" i="14"/>
  <c r="E26" i="14"/>
  <c r="S25" i="14"/>
  <c r="R25" i="14"/>
  <c r="Q25" i="14"/>
  <c r="P25" i="14"/>
  <c r="E25" i="14"/>
  <c r="S24" i="14"/>
  <c r="R24" i="14"/>
  <c r="Q24" i="14"/>
  <c r="P24" i="14"/>
  <c r="E24" i="14"/>
  <c r="S23" i="14"/>
  <c r="R23" i="14"/>
  <c r="Q23" i="14"/>
  <c r="P23" i="14"/>
  <c r="E23" i="14"/>
  <c r="S22" i="14"/>
  <c r="R22" i="14"/>
  <c r="Q22" i="14"/>
  <c r="P22" i="14"/>
  <c r="E22" i="14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S19" i="14"/>
  <c r="R19" i="14"/>
  <c r="Q19" i="14"/>
  <c r="P19" i="14"/>
  <c r="E19" i="14"/>
  <c r="S18" i="14"/>
  <c r="R18" i="14"/>
  <c r="Q18" i="14"/>
  <c r="P18" i="14"/>
  <c r="E18" i="14"/>
  <c r="S17" i="14"/>
  <c r="R17" i="14"/>
  <c r="Q17" i="14"/>
  <c r="P17" i="14"/>
  <c r="E17" i="14"/>
  <c r="S16" i="14"/>
  <c r="R16" i="14"/>
  <c r="Q16" i="14"/>
  <c r="P16" i="14"/>
  <c r="E16" i="14"/>
  <c r="S15" i="14"/>
  <c r="R15" i="14"/>
  <c r="Q15" i="14"/>
  <c r="P15" i="14"/>
  <c r="E15" i="14"/>
  <c r="S14" i="14"/>
  <c r="R14" i="14"/>
  <c r="Q14" i="14"/>
  <c r="P14" i="14"/>
  <c r="E14" i="14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T11" i="14" s="1"/>
  <c r="S10" i="14"/>
  <c r="R10" i="14"/>
  <c r="Q10" i="14"/>
  <c r="P10" i="14"/>
  <c r="E10" i="14"/>
  <c r="S64" i="13"/>
  <c r="R64" i="13"/>
  <c r="Q64" i="13"/>
  <c r="P64" i="13"/>
  <c r="E64" i="13"/>
  <c r="T64" i="13" s="1"/>
  <c r="S63" i="13"/>
  <c r="R63" i="13"/>
  <c r="Q63" i="13"/>
  <c r="P63" i="13"/>
  <c r="E63" i="13"/>
  <c r="S60" i="13"/>
  <c r="R60" i="13"/>
  <c r="Q60" i="13"/>
  <c r="P60" i="13"/>
  <c r="E60" i="13"/>
  <c r="S59" i="13"/>
  <c r="R59" i="13"/>
  <c r="Q59" i="13"/>
  <c r="P59" i="13"/>
  <c r="E59" i="13"/>
  <c r="U59" i="13" s="1"/>
  <c r="S58" i="13"/>
  <c r="R58" i="13"/>
  <c r="Q58" i="13"/>
  <c r="P58" i="13"/>
  <c r="E58" i="13"/>
  <c r="U58" i="13" s="1"/>
  <c r="S57" i="13"/>
  <c r="R57" i="13"/>
  <c r="Q57" i="13"/>
  <c r="P57" i="13"/>
  <c r="P56" i="13" s="1"/>
  <c r="E57" i="13"/>
  <c r="U57" i="13" s="1"/>
  <c r="R56" i="13"/>
  <c r="S55" i="13"/>
  <c r="R55" i="13"/>
  <c r="Q55" i="13"/>
  <c r="P55" i="13"/>
  <c r="E55" i="13"/>
  <c r="S54" i="13"/>
  <c r="R54" i="13"/>
  <c r="Q54" i="13"/>
  <c r="P54" i="13"/>
  <c r="E54" i="13"/>
  <c r="U54" i="13" s="1"/>
  <c r="S53" i="13"/>
  <c r="R53" i="13"/>
  <c r="Q53" i="13"/>
  <c r="P53" i="13"/>
  <c r="E53" i="13"/>
  <c r="U53" i="13" s="1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S49" i="13"/>
  <c r="R49" i="13"/>
  <c r="Q49" i="13"/>
  <c r="P49" i="13"/>
  <c r="E49" i="13"/>
  <c r="S48" i="13"/>
  <c r="R48" i="13"/>
  <c r="Q48" i="13"/>
  <c r="P48" i="13"/>
  <c r="E48" i="13"/>
  <c r="U48" i="13" s="1"/>
  <c r="S47" i="13"/>
  <c r="R47" i="13"/>
  <c r="Q47" i="13"/>
  <c r="P47" i="13"/>
  <c r="E47" i="13"/>
  <c r="S46" i="13"/>
  <c r="R46" i="13"/>
  <c r="Q46" i="13"/>
  <c r="P46" i="13"/>
  <c r="E46" i="13"/>
  <c r="S45" i="13"/>
  <c r="R45" i="13"/>
  <c r="Q45" i="13"/>
  <c r="P45" i="13"/>
  <c r="E45" i="13"/>
  <c r="S44" i="13"/>
  <c r="R44" i="13"/>
  <c r="S42" i="13"/>
  <c r="R42" i="13"/>
  <c r="Q42" i="13"/>
  <c r="P42" i="13"/>
  <c r="E42" i="13"/>
  <c r="S41" i="13"/>
  <c r="R41" i="13"/>
  <c r="Q41" i="13"/>
  <c r="P41" i="13"/>
  <c r="E41" i="13"/>
  <c r="S40" i="13"/>
  <c r="R40" i="13"/>
  <c r="Q40" i="13"/>
  <c r="P40" i="13"/>
  <c r="E40" i="13"/>
  <c r="S39" i="13"/>
  <c r="R39" i="13"/>
  <c r="Q39" i="13"/>
  <c r="P39" i="13"/>
  <c r="E39" i="13"/>
  <c r="S38" i="13"/>
  <c r="R38" i="13"/>
  <c r="Q38" i="13"/>
  <c r="P38" i="13"/>
  <c r="E38" i="13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P35" i="13"/>
  <c r="E35" i="13"/>
  <c r="S34" i="13"/>
  <c r="R34" i="13"/>
  <c r="Q34" i="13"/>
  <c r="U34" i="13" s="1"/>
  <c r="P34" i="13"/>
  <c r="E34" i="13"/>
  <c r="S33" i="13"/>
  <c r="R33" i="13"/>
  <c r="Q33" i="13"/>
  <c r="P33" i="13"/>
  <c r="E33" i="13"/>
  <c r="U33" i="13" s="1"/>
  <c r="S32" i="13"/>
  <c r="R32" i="13"/>
  <c r="Q32" i="13"/>
  <c r="P32" i="13"/>
  <c r="E32" i="13"/>
  <c r="S31" i="13"/>
  <c r="R31" i="13"/>
  <c r="Q31" i="13"/>
  <c r="P31" i="13"/>
  <c r="E31" i="13"/>
  <c r="S30" i="13"/>
  <c r="R30" i="13"/>
  <c r="Q30" i="13"/>
  <c r="P30" i="13"/>
  <c r="E30" i="13"/>
  <c r="S29" i="13"/>
  <c r="R29" i="13"/>
  <c r="Q29" i="13"/>
  <c r="P29" i="13"/>
  <c r="E29" i="13"/>
  <c r="R28" i="13"/>
  <c r="S27" i="13"/>
  <c r="R27" i="13"/>
  <c r="Q27" i="13"/>
  <c r="P27" i="13"/>
  <c r="E27" i="13"/>
  <c r="S26" i="13"/>
  <c r="R26" i="13"/>
  <c r="Q26" i="13"/>
  <c r="P26" i="13"/>
  <c r="E26" i="13"/>
  <c r="S25" i="13"/>
  <c r="R25" i="13"/>
  <c r="Q25" i="13"/>
  <c r="P25" i="13"/>
  <c r="E25" i="13"/>
  <c r="S24" i="13"/>
  <c r="R24" i="13"/>
  <c r="Q24" i="13"/>
  <c r="P24" i="13"/>
  <c r="E24" i="13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S20" i="13"/>
  <c r="R20" i="13"/>
  <c r="Q20" i="13"/>
  <c r="P20" i="13"/>
  <c r="E20" i="13"/>
  <c r="S19" i="13"/>
  <c r="R19" i="13"/>
  <c r="Q19" i="13"/>
  <c r="P19" i="13"/>
  <c r="E19" i="13"/>
  <c r="S18" i="13"/>
  <c r="R18" i="13"/>
  <c r="Q18" i="13"/>
  <c r="P18" i="13"/>
  <c r="E18" i="13"/>
  <c r="S17" i="13"/>
  <c r="R17" i="13"/>
  <c r="Q17" i="13"/>
  <c r="P17" i="13"/>
  <c r="E17" i="13"/>
  <c r="S16" i="13"/>
  <c r="R16" i="13"/>
  <c r="Q16" i="13"/>
  <c r="P16" i="13"/>
  <c r="E16" i="13"/>
  <c r="S15" i="13"/>
  <c r="R15" i="13"/>
  <c r="Q15" i="13"/>
  <c r="P15" i="13"/>
  <c r="E15" i="13"/>
  <c r="S14" i="13"/>
  <c r="R14" i="13"/>
  <c r="Q14" i="13"/>
  <c r="P14" i="13"/>
  <c r="E14" i="13"/>
  <c r="S13" i="13"/>
  <c r="R13" i="13"/>
  <c r="Q13" i="13"/>
  <c r="U13" i="13" s="1"/>
  <c r="P13" i="13"/>
  <c r="E13" i="13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P10" i="13"/>
  <c r="E10" i="13"/>
  <c r="S9" i="13"/>
  <c r="S64" i="12"/>
  <c r="R64" i="12"/>
  <c r="Q64" i="12"/>
  <c r="P64" i="12"/>
  <c r="E64" i="12"/>
  <c r="U64" i="12" s="1"/>
  <c r="S63" i="12"/>
  <c r="R63" i="12"/>
  <c r="Q63" i="12"/>
  <c r="Q62" i="12" s="1"/>
  <c r="P63" i="12"/>
  <c r="E63" i="12"/>
  <c r="S62" i="12"/>
  <c r="S60" i="12"/>
  <c r="R60" i="12"/>
  <c r="Q60" i="12"/>
  <c r="P60" i="12"/>
  <c r="E60" i="12"/>
  <c r="S59" i="12"/>
  <c r="R59" i="12"/>
  <c r="Q59" i="12"/>
  <c r="P59" i="12"/>
  <c r="E59" i="12"/>
  <c r="S58" i="12"/>
  <c r="R58" i="12"/>
  <c r="Q58" i="12"/>
  <c r="P58" i="12"/>
  <c r="E58" i="12"/>
  <c r="T58" i="12" s="1"/>
  <c r="S57" i="12"/>
  <c r="R57" i="12"/>
  <c r="Q57" i="12"/>
  <c r="P57" i="12"/>
  <c r="E57" i="12"/>
  <c r="S56" i="12"/>
  <c r="R56" i="12"/>
  <c r="S55" i="12"/>
  <c r="R55" i="12"/>
  <c r="Q55" i="12"/>
  <c r="P55" i="12"/>
  <c r="E55" i="12"/>
  <c r="S54" i="12"/>
  <c r="R54" i="12"/>
  <c r="Q54" i="12"/>
  <c r="P54" i="12"/>
  <c r="E54" i="12"/>
  <c r="S53" i="12"/>
  <c r="R53" i="12"/>
  <c r="Q53" i="12"/>
  <c r="U53" i="12" s="1"/>
  <c r="P53" i="12"/>
  <c r="E53" i="12"/>
  <c r="S52" i="12"/>
  <c r="R52" i="12"/>
  <c r="Q52" i="12"/>
  <c r="P52" i="12"/>
  <c r="E52" i="12"/>
  <c r="U52" i="12" s="1"/>
  <c r="S51" i="12"/>
  <c r="R51" i="12"/>
  <c r="Q51" i="12"/>
  <c r="P51" i="12"/>
  <c r="E51" i="12"/>
  <c r="S50" i="12"/>
  <c r="R50" i="12"/>
  <c r="Q50" i="12"/>
  <c r="P50" i="12"/>
  <c r="E50" i="12"/>
  <c r="T50" i="12" s="1"/>
  <c r="S49" i="12"/>
  <c r="R49" i="12"/>
  <c r="Q49" i="12"/>
  <c r="P49" i="12"/>
  <c r="E49" i="12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S45" i="12"/>
  <c r="R45" i="12"/>
  <c r="Q45" i="12"/>
  <c r="P45" i="12"/>
  <c r="E45" i="12"/>
  <c r="U45" i="12" s="1"/>
  <c r="S44" i="12"/>
  <c r="R44" i="12"/>
  <c r="S42" i="12"/>
  <c r="R42" i="12"/>
  <c r="Q42" i="12"/>
  <c r="P42" i="12"/>
  <c r="E42" i="12"/>
  <c r="U42" i="12" s="1"/>
  <c r="S41" i="12"/>
  <c r="R41" i="12"/>
  <c r="Q41" i="12"/>
  <c r="P41" i="12"/>
  <c r="E41" i="12"/>
  <c r="U41" i="12" s="1"/>
  <c r="S40" i="12"/>
  <c r="R40" i="12"/>
  <c r="Q40" i="12"/>
  <c r="P40" i="12"/>
  <c r="E40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T35" i="12" s="1"/>
  <c r="S34" i="12"/>
  <c r="R34" i="12"/>
  <c r="Q34" i="12"/>
  <c r="P34" i="12"/>
  <c r="E34" i="12"/>
  <c r="S33" i="12"/>
  <c r="R33" i="12"/>
  <c r="Q33" i="12"/>
  <c r="P33" i="12"/>
  <c r="E33" i="12"/>
  <c r="U33" i="12" s="1"/>
  <c r="S32" i="12"/>
  <c r="R32" i="12"/>
  <c r="Q32" i="12"/>
  <c r="P32" i="12"/>
  <c r="E32" i="12"/>
  <c r="T32" i="12" s="1"/>
  <c r="S31" i="12"/>
  <c r="R31" i="12"/>
  <c r="Q31" i="12"/>
  <c r="P31" i="12"/>
  <c r="E31" i="12"/>
  <c r="S30" i="12"/>
  <c r="R30" i="12"/>
  <c r="Q30" i="12"/>
  <c r="P30" i="12"/>
  <c r="E30" i="12"/>
  <c r="S29" i="12"/>
  <c r="R29" i="12"/>
  <c r="Q29" i="12"/>
  <c r="P29" i="12"/>
  <c r="E29" i="12"/>
  <c r="T29" i="12" s="1"/>
  <c r="S27" i="12"/>
  <c r="R27" i="12"/>
  <c r="Q27" i="12"/>
  <c r="P27" i="12"/>
  <c r="E27" i="12"/>
  <c r="S26" i="12"/>
  <c r="R26" i="12"/>
  <c r="Q26" i="12"/>
  <c r="P26" i="12"/>
  <c r="E26" i="12"/>
  <c r="S25" i="12"/>
  <c r="R25" i="12"/>
  <c r="Q25" i="12"/>
  <c r="P25" i="12"/>
  <c r="E25" i="12"/>
  <c r="S24" i="12"/>
  <c r="R24" i="12"/>
  <c r="Q24" i="12"/>
  <c r="P24" i="12"/>
  <c r="E24" i="12"/>
  <c r="U24" i="12" s="1"/>
  <c r="S23" i="12"/>
  <c r="R23" i="12"/>
  <c r="Q23" i="12"/>
  <c r="P23" i="12"/>
  <c r="E23" i="12"/>
  <c r="S22" i="12"/>
  <c r="R22" i="12"/>
  <c r="Q22" i="12"/>
  <c r="P22" i="12"/>
  <c r="E22" i="12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T19" i="12" s="1"/>
  <c r="S18" i="12"/>
  <c r="R18" i="12"/>
  <c r="Q18" i="12"/>
  <c r="P18" i="12"/>
  <c r="E18" i="12"/>
  <c r="S17" i="12"/>
  <c r="R17" i="12"/>
  <c r="Q17" i="12"/>
  <c r="P17" i="12"/>
  <c r="E17" i="12"/>
  <c r="S16" i="12"/>
  <c r="R16" i="12"/>
  <c r="Q16" i="12"/>
  <c r="P16" i="12"/>
  <c r="E16" i="12"/>
  <c r="U16" i="12" s="1"/>
  <c r="S15" i="12"/>
  <c r="R15" i="12"/>
  <c r="Q15" i="12"/>
  <c r="P15" i="12"/>
  <c r="E15" i="12"/>
  <c r="S14" i="12"/>
  <c r="R14" i="12"/>
  <c r="Q14" i="12"/>
  <c r="P14" i="12"/>
  <c r="E14" i="12"/>
  <c r="S13" i="12"/>
  <c r="R13" i="12"/>
  <c r="Q13" i="12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T11" i="12" s="1"/>
  <c r="S10" i="12"/>
  <c r="R10" i="12"/>
  <c r="Q10" i="12"/>
  <c r="P10" i="12"/>
  <c r="E10" i="12"/>
  <c r="S9" i="12"/>
  <c r="S64" i="11"/>
  <c r="R64" i="11"/>
  <c r="Q64" i="11"/>
  <c r="P64" i="11"/>
  <c r="E64" i="11"/>
  <c r="U64" i="11" s="1"/>
  <c r="S63" i="11"/>
  <c r="R63" i="11"/>
  <c r="Q63" i="11"/>
  <c r="Q62" i="11" s="1"/>
  <c r="P63" i="11"/>
  <c r="E63" i="11"/>
  <c r="S62" i="11"/>
  <c r="S60" i="11"/>
  <c r="R60" i="11"/>
  <c r="Q60" i="11"/>
  <c r="P60" i="11"/>
  <c r="E60" i="11"/>
  <c r="U60" i="11" s="1"/>
  <c r="S59" i="11"/>
  <c r="R59" i="11"/>
  <c r="Q59" i="11"/>
  <c r="P59" i="11"/>
  <c r="E59" i="11"/>
  <c r="S58" i="11"/>
  <c r="R58" i="11"/>
  <c r="Q58" i="11"/>
  <c r="P58" i="11"/>
  <c r="E58" i="11"/>
  <c r="T58" i="11" s="1"/>
  <c r="S57" i="11"/>
  <c r="R57" i="11"/>
  <c r="Q57" i="11"/>
  <c r="Q56" i="11" s="1"/>
  <c r="P57" i="11"/>
  <c r="E57" i="11"/>
  <c r="S56" i="11"/>
  <c r="R56" i="11"/>
  <c r="S55" i="11"/>
  <c r="R55" i="11"/>
  <c r="Q55" i="11"/>
  <c r="P55" i="11"/>
  <c r="E55" i="11"/>
  <c r="S54" i="11"/>
  <c r="R54" i="11"/>
  <c r="Q54" i="11"/>
  <c r="P54" i="11"/>
  <c r="E54" i="11"/>
  <c r="S53" i="11"/>
  <c r="R53" i="11"/>
  <c r="Q53" i="11"/>
  <c r="P53" i="11"/>
  <c r="E53" i="11"/>
  <c r="T53" i="11" s="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U47" i="11" s="1"/>
  <c r="S46" i="11"/>
  <c r="R46" i="11"/>
  <c r="Q46" i="11"/>
  <c r="P46" i="11"/>
  <c r="E46" i="11"/>
  <c r="S45" i="11"/>
  <c r="R45" i="11"/>
  <c r="Q45" i="11"/>
  <c r="P45" i="11"/>
  <c r="E45" i="11"/>
  <c r="U45" i="11" s="1"/>
  <c r="S44" i="11"/>
  <c r="R44" i="11"/>
  <c r="S42" i="11"/>
  <c r="R42" i="11"/>
  <c r="Q42" i="11"/>
  <c r="P42" i="11"/>
  <c r="E42" i="11"/>
  <c r="S41" i="11"/>
  <c r="R41" i="11"/>
  <c r="Q41" i="11"/>
  <c r="P41" i="11"/>
  <c r="E41" i="11"/>
  <c r="S40" i="11"/>
  <c r="R40" i="11"/>
  <c r="Q40" i="11"/>
  <c r="P40" i="11"/>
  <c r="E40" i="11"/>
  <c r="U40" i="11" s="1"/>
  <c r="S39" i="11"/>
  <c r="R39" i="11"/>
  <c r="Q39" i="11"/>
  <c r="P39" i="11"/>
  <c r="E39" i="11"/>
  <c r="S38" i="11"/>
  <c r="R38" i="11"/>
  <c r="Q38" i="11"/>
  <c r="P38" i="11"/>
  <c r="E38" i="11"/>
  <c r="S37" i="11"/>
  <c r="R37" i="11"/>
  <c r="Q37" i="11"/>
  <c r="P37" i="11"/>
  <c r="E37" i="11"/>
  <c r="S36" i="11"/>
  <c r="R36" i="11"/>
  <c r="Q36" i="11"/>
  <c r="P36" i="11"/>
  <c r="E36" i="11"/>
  <c r="S35" i="11"/>
  <c r="R35" i="11"/>
  <c r="Q35" i="11"/>
  <c r="P35" i="11"/>
  <c r="E35" i="11"/>
  <c r="S34" i="11"/>
  <c r="R34" i="11"/>
  <c r="Q34" i="11"/>
  <c r="P34" i="11"/>
  <c r="E34" i="11"/>
  <c r="U34" i="11" s="1"/>
  <c r="S33" i="11"/>
  <c r="R33" i="11"/>
  <c r="Q33" i="11"/>
  <c r="P33" i="11"/>
  <c r="E33" i="11"/>
  <c r="U33" i="11" s="1"/>
  <c r="S32" i="11"/>
  <c r="R32" i="11"/>
  <c r="Q32" i="11"/>
  <c r="P32" i="11"/>
  <c r="E32" i="11"/>
  <c r="S31" i="11"/>
  <c r="R31" i="11"/>
  <c r="Q31" i="11"/>
  <c r="P31" i="11"/>
  <c r="E31" i="11"/>
  <c r="S30" i="11"/>
  <c r="R30" i="11"/>
  <c r="Q30" i="11"/>
  <c r="P30" i="11"/>
  <c r="E30" i="11"/>
  <c r="S29" i="11"/>
  <c r="R29" i="11"/>
  <c r="Q29" i="11"/>
  <c r="P29" i="11"/>
  <c r="E29" i="11"/>
  <c r="T29" i="11" s="1"/>
  <c r="S27" i="11"/>
  <c r="R27" i="11"/>
  <c r="Q27" i="11"/>
  <c r="P27" i="11"/>
  <c r="E27" i="11"/>
  <c r="S26" i="11"/>
  <c r="R26" i="11"/>
  <c r="Q26" i="11"/>
  <c r="P26" i="11"/>
  <c r="E26" i="11"/>
  <c r="S25" i="11"/>
  <c r="R25" i="11"/>
  <c r="Q25" i="11"/>
  <c r="P25" i="11"/>
  <c r="E25" i="11"/>
  <c r="T25" i="11" s="1"/>
  <c r="S24" i="11"/>
  <c r="R24" i="11"/>
  <c r="Q24" i="11"/>
  <c r="P24" i="11"/>
  <c r="E24" i="11"/>
  <c r="U24" i="11" s="1"/>
  <c r="S23" i="11"/>
  <c r="R23" i="11"/>
  <c r="Q23" i="11"/>
  <c r="P23" i="11"/>
  <c r="E23" i="11"/>
  <c r="S22" i="11"/>
  <c r="R22" i="11"/>
  <c r="Q22" i="11"/>
  <c r="P22" i="11"/>
  <c r="E22" i="11"/>
  <c r="S21" i="11"/>
  <c r="R21" i="11"/>
  <c r="Q21" i="11"/>
  <c r="P21" i="11"/>
  <c r="E21" i="11"/>
  <c r="S20" i="11"/>
  <c r="R20" i="11"/>
  <c r="Q20" i="11"/>
  <c r="P20" i="11"/>
  <c r="E20" i="11"/>
  <c r="S19" i="11"/>
  <c r="R19" i="11"/>
  <c r="Q19" i="11"/>
  <c r="P19" i="11"/>
  <c r="E19" i="11"/>
  <c r="S18" i="11"/>
  <c r="R18" i="11"/>
  <c r="Q18" i="11"/>
  <c r="P18" i="11"/>
  <c r="E18" i="11"/>
  <c r="S17" i="11"/>
  <c r="R17" i="11"/>
  <c r="Q17" i="11"/>
  <c r="P17" i="11"/>
  <c r="E17" i="11"/>
  <c r="U17" i="11" s="1"/>
  <c r="S16" i="11"/>
  <c r="R16" i="11"/>
  <c r="Q16" i="11"/>
  <c r="P16" i="11"/>
  <c r="E16" i="11"/>
  <c r="U16" i="11" s="1"/>
  <c r="S15" i="11"/>
  <c r="R15" i="11"/>
  <c r="Q15" i="11"/>
  <c r="P15" i="11"/>
  <c r="E15" i="11"/>
  <c r="T15" i="11" s="1"/>
  <c r="S14" i="11"/>
  <c r="R14" i="11"/>
  <c r="Q14" i="11"/>
  <c r="P14" i="11"/>
  <c r="E14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U11" i="11" s="1"/>
  <c r="S10" i="11"/>
  <c r="R10" i="11"/>
  <c r="Q10" i="11"/>
  <c r="Q9" i="11" s="1"/>
  <c r="P10" i="11"/>
  <c r="E10" i="11"/>
  <c r="S64" i="10"/>
  <c r="R64" i="10"/>
  <c r="Q64" i="10"/>
  <c r="P64" i="10"/>
  <c r="E64" i="10"/>
  <c r="U64" i="10" s="1"/>
  <c r="S63" i="10"/>
  <c r="R63" i="10"/>
  <c r="Q63" i="10"/>
  <c r="P63" i="10"/>
  <c r="E63" i="10"/>
  <c r="S60" i="10"/>
  <c r="R60" i="10"/>
  <c r="Q60" i="10"/>
  <c r="P60" i="10"/>
  <c r="E60" i="10"/>
  <c r="S59" i="10"/>
  <c r="R59" i="10"/>
  <c r="Q59" i="10"/>
  <c r="P59" i="10"/>
  <c r="E59" i="10"/>
  <c r="S58" i="10"/>
  <c r="R58" i="10"/>
  <c r="Q58" i="10"/>
  <c r="P58" i="10"/>
  <c r="E58" i="10"/>
  <c r="U58" i="10" s="1"/>
  <c r="S57" i="10"/>
  <c r="R57" i="10"/>
  <c r="Q57" i="10"/>
  <c r="P57" i="10"/>
  <c r="E57" i="10"/>
  <c r="S55" i="10"/>
  <c r="R55" i="10"/>
  <c r="Q55" i="10"/>
  <c r="P55" i="10"/>
  <c r="E55" i="10"/>
  <c r="S54" i="10"/>
  <c r="R54" i="10"/>
  <c r="Q54" i="10"/>
  <c r="P54" i="10"/>
  <c r="E54" i="10"/>
  <c r="S53" i="10"/>
  <c r="R53" i="10"/>
  <c r="Q53" i="10"/>
  <c r="P53" i="10"/>
  <c r="E53" i="10"/>
  <c r="U53" i="10" s="1"/>
  <c r="S52" i="10"/>
  <c r="R52" i="10"/>
  <c r="Q52" i="10"/>
  <c r="P52" i="10"/>
  <c r="E52" i="10"/>
  <c r="U52" i="10" s="1"/>
  <c r="S51" i="10"/>
  <c r="R51" i="10"/>
  <c r="Q51" i="10"/>
  <c r="P51" i="10"/>
  <c r="E51" i="10"/>
  <c r="S50" i="10"/>
  <c r="R50" i="10"/>
  <c r="Q50" i="10"/>
  <c r="P50" i="10"/>
  <c r="E50" i="10"/>
  <c r="U50" i="10" s="1"/>
  <c r="S49" i="10"/>
  <c r="R49" i="10"/>
  <c r="Q49" i="10"/>
  <c r="P49" i="10"/>
  <c r="E49" i="10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2" i="10"/>
  <c r="R42" i="10"/>
  <c r="Q42" i="10"/>
  <c r="P42" i="10"/>
  <c r="E42" i="10"/>
  <c r="S41" i="10"/>
  <c r="R41" i="10"/>
  <c r="Q41" i="10"/>
  <c r="P41" i="10"/>
  <c r="E41" i="10"/>
  <c r="S40" i="10"/>
  <c r="R40" i="10"/>
  <c r="Q40" i="10"/>
  <c r="P40" i="10"/>
  <c r="E40" i="10"/>
  <c r="U40" i="10" s="1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S37" i="10"/>
  <c r="R37" i="10"/>
  <c r="Q37" i="10"/>
  <c r="P37" i="10"/>
  <c r="E37" i="10"/>
  <c r="U37" i="10" s="1"/>
  <c r="S36" i="10"/>
  <c r="R36" i="10"/>
  <c r="Q36" i="10"/>
  <c r="P36" i="10"/>
  <c r="E36" i="10"/>
  <c r="S35" i="10"/>
  <c r="R35" i="10"/>
  <c r="Q35" i="10"/>
  <c r="P35" i="10"/>
  <c r="E35" i="10"/>
  <c r="S34" i="10"/>
  <c r="R34" i="10"/>
  <c r="Q34" i="10"/>
  <c r="P34" i="10"/>
  <c r="E34" i="10"/>
  <c r="S33" i="10"/>
  <c r="R33" i="10"/>
  <c r="Q33" i="10"/>
  <c r="P33" i="10"/>
  <c r="E33" i="10"/>
  <c r="S32" i="10"/>
  <c r="R32" i="10"/>
  <c r="Q32" i="10"/>
  <c r="P32" i="10"/>
  <c r="E32" i="10"/>
  <c r="U32" i="10" s="1"/>
  <c r="S31" i="10"/>
  <c r="R31" i="10"/>
  <c r="Q31" i="10"/>
  <c r="P31" i="10"/>
  <c r="E31" i="10"/>
  <c r="U31" i="10" s="1"/>
  <c r="S30" i="10"/>
  <c r="R30" i="10"/>
  <c r="Q30" i="10"/>
  <c r="P30" i="10"/>
  <c r="E30" i="10"/>
  <c r="S29" i="10"/>
  <c r="R29" i="10"/>
  <c r="Q29" i="10"/>
  <c r="P29" i="10"/>
  <c r="E29" i="10"/>
  <c r="S27" i="10"/>
  <c r="R27" i="10"/>
  <c r="Q27" i="10"/>
  <c r="P27" i="10"/>
  <c r="E27" i="10"/>
  <c r="S26" i="10"/>
  <c r="R26" i="10"/>
  <c r="Q26" i="10"/>
  <c r="P26" i="10"/>
  <c r="E26" i="10"/>
  <c r="S25" i="10"/>
  <c r="R25" i="10"/>
  <c r="Q25" i="10"/>
  <c r="P25" i="10"/>
  <c r="E25" i="10"/>
  <c r="S24" i="10"/>
  <c r="R24" i="10"/>
  <c r="Q24" i="10"/>
  <c r="P24" i="10"/>
  <c r="E24" i="10"/>
  <c r="S23" i="10"/>
  <c r="R23" i="10"/>
  <c r="Q23" i="10"/>
  <c r="P23" i="10"/>
  <c r="E23" i="10"/>
  <c r="U23" i="10" s="1"/>
  <c r="S22" i="10"/>
  <c r="R22" i="10"/>
  <c r="Q22" i="10"/>
  <c r="P22" i="10"/>
  <c r="E22" i="10"/>
  <c r="U22" i="10" s="1"/>
  <c r="S21" i="10"/>
  <c r="R21" i="10"/>
  <c r="Q21" i="10"/>
  <c r="P21" i="10"/>
  <c r="E21" i="10"/>
  <c r="S20" i="10"/>
  <c r="R20" i="10"/>
  <c r="Q20" i="10"/>
  <c r="P20" i="10"/>
  <c r="E20" i="10"/>
  <c r="S19" i="10"/>
  <c r="R19" i="10"/>
  <c r="Q19" i="10"/>
  <c r="P19" i="10"/>
  <c r="E19" i="10"/>
  <c r="S18" i="10"/>
  <c r="R18" i="10"/>
  <c r="Q18" i="10"/>
  <c r="P18" i="10"/>
  <c r="E18" i="10"/>
  <c r="S17" i="10"/>
  <c r="R17" i="10"/>
  <c r="Q17" i="10"/>
  <c r="P17" i="10"/>
  <c r="E17" i="10"/>
  <c r="T17" i="10" s="1"/>
  <c r="S16" i="10"/>
  <c r="R16" i="10"/>
  <c r="Q16" i="10"/>
  <c r="P16" i="10"/>
  <c r="E16" i="10"/>
  <c r="U16" i="10" s="1"/>
  <c r="S15" i="10"/>
  <c r="R15" i="10"/>
  <c r="Q15" i="10"/>
  <c r="P15" i="10"/>
  <c r="E15" i="10"/>
  <c r="T15" i="10" s="1"/>
  <c r="S14" i="10"/>
  <c r="R14" i="10"/>
  <c r="Q14" i="10"/>
  <c r="P14" i="10"/>
  <c r="E14" i="10"/>
  <c r="U14" i="10" s="1"/>
  <c r="S13" i="10"/>
  <c r="R13" i="10"/>
  <c r="Q13" i="10"/>
  <c r="P13" i="10"/>
  <c r="E13" i="10"/>
  <c r="S12" i="10"/>
  <c r="R12" i="10"/>
  <c r="Q12" i="10"/>
  <c r="P12" i="10"/>
  <c r="E12" i="10"/>
  <c r="S11" i="10"/>
  <c r="R11" i="10"/>
  <c r="Q11" i="10"/>
  <c r="P11" i="10"/>
  <c r="E11" i="10"/>
  <c r="U11" i="10" s="1"/>
  <c r="S10" i="10"/>
  <c r="R10" i="10"/>
  <c r="Q10" i="10"/>
  <c r="P10" i="10"/>
  <c r="E10" i="10"/>
  <c r="S64" i="9"/>
  <c r="R64" i="9"/>
  <c r="Q64" i="9"/>
  <c r="P64" i="9"/>
  <c r="E64" i="9"/>
  <c r="U64" i="9" s="1"/>
  <c r="S63" i="9"/>
  <c r="R63" i="9"/>
  <c r="Q63" i="9"/>
  <c r="P63" i="9"/>
  <c r="E63" i="9"/>
  <c r="T63" i="9" s="1"/>
  <c r="R62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S58" i="9"/>
  <c r="R58" i="9"/>
  <c r="Q58" i="9"/>
  <c r="P58" i="9"/>
  <c r="E58" i="9"/>
  <c r="S57" i="9"/>
  <c r="R57" i="9"/>
  <c r="Q57" i="9"/>
  <c r="P57" i="9"/>
  <c r="E57" i="9"/>
  <c r="E56" i="9" s="1"/>
  <c r="U56" i="9" s="1"/>
  <c r="S55" i="9"/>
  <c r="R55" i="9"/>
  <c r="Q55" i="9"/>
  <c r="P55" i="9"/>
  <c r="E55" i="9"/>
  <c r="U55" i="9" s="1"/>
  <c r="S54" i="9"/>
  <c r="R54" i="9"/>
  <c r="Q54" i="9"/>
  <c r="P54" i="9"/>
  <c r="E54" i="9"/>
  <c r="S53" i="9"/>
  <c r="R53" i="9"/>
  <c r="Q53" i="9"/>
  <c r="P53" i="9"/>
  <c r="E53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S42" i="9"/>
  <c r="R42" i="9"/>
  <c r="Q42" i="9"/>
  <c r="P42" i="9"/>
  <c r="E42" i="9"/>
  <c r="S41" i="9"/>
  <c r="R41" i="9"/>
  <c r="Q41" i="9"/>
  <c r="P41" i="9"/>
  <c r="E41" i="9"/>
  <c r="S40" i="9"/>
  <c r="R40" i="9"/>
  <c r="Q40" i="9"/>
  <c r="P40" i="9"/>
  <c r="E40" i="9"/>
  <c r="T40" i="9" s="1"/>
  <c r="S39" i="9"/>
  <c r="R39" i="9"/>
  <c r="Q39" i="9"/>
  <c r="P39" i="9"/>
  <c r="E39" i="9"/>
  <c r="S38" i="9"/>
  <c r="R38" i="9"/>
  <c r="Q38" i="9"/>
  <c r="P38" i="9"/>
  <c r="E38" i="9"/>
  <c r="S37" i="9"/>
  <c r="R37" i="9"/>
  <c r="Q37" i="9"/>
  <c r="P37" i="9"/>
  <c r="E37" i="9"/>
  <c r="S36" i="9"/>
  <c r="R36" i="9"/>
  <c r="Q36" i="9"/>
  <c r="P36" i="9"/>
  <c r="E36" i="9"/>
  <c r="S35" i="9"/>
  <c r="R35" i="9"/>
  <c r="Q35" i="9"/>
  <c r="P35" i="9"/>
  <c r="E35" i="9"/>
  <c r="S34" i="9"/>
  <c r="R34" i="9"/>
  <c r="Q34" i="9"/>
  <c r="P34" i="9"/>
  <c r="E34" i="9"/>
  <c r="S33" i="9"/>
  <c r="R33" i="9"/>
  <c r="Q33" i="9"/>
  <c r="P33" i="9"/>
  <c r="E33" i="9"/>
  <c r="U33" i="9" s="1"/>
  <c r="S32" i="9"/>
  <c r="R32" i="9"/>
  <c r="Q32" i="9"/>
  <c r="P32" i="9"/>
  <c r="E32" i="9"/>
  <c r="S31" i="9"/>
  <c r="R31" i="9"/>
  <c r="Q31" i="9"/>
  <c r="P31" i="9"/>
  <c r="E31" i="9"/>
  <c r="S30" i="9"/>
  <c r="R30" i="9"/>
  <c r="Q30" i="9"/>
  <c r="P30" i="9"/>
  <c r="E30" i="9"/>
  <c r="S29" i="9"/>
  <c r="R29" i="9"/>
  <c r="Q29" i="9"/>
  <c r="P29" i="9"/>
  <c r="E29" i="9"/>
  <c r="U29" i="9" s="1"/>
  <c r="S27" i="9"/>
  <c r="R27" i="9"/>
  <c r="Q27" i="9"/>
  <c r="P27" i="9"/>
  <c r="E27" i="9"/>
  <c r="S26" i="9"/>
  <c r="R26" i="9"/>
  <c r="Q26" i="9"/>
  <c r="P26" i="9"/>
  <c r="E26" i="9"/>
  <c r="S25" i="9"/>
  <c r="R25" i="9"/>
  <c r="Q25" i="9"/>
  <c r="P25" i="9"/>
  <c r="E25" i="9"/>
  <c r="S24" i="9"/>
  <c r="R24" i="9"/>
  <c r="Q24" i="9"/>
  <c r="P24" i="9"/>
  <c r="E24" i="9"/>
  <c r="S23" i="9"/>
  <c r="R23" i="9"/>
  <c r="Q23" i="9"/>
  <c r="P23" i="9"/>
  <c r="E23" i="9"/>
  <c r="S22" i="9"/>
  <c r="R22" i="9"/>
  <c r="Q22" i="9"/>
  <c r="P22" i="9"/>
  <c r="E22" i="9"/>
  <c r="S21" i="9"/>
  <c r="R21" i="9"/>
  <c r="Q21" i="9"/>
  <c r="P21" i="9"/>
  <c r="E21" i="9"/>
  <c r="T21" i="9" s="1"/>
  <c r="S20" i="9"/>
  <c r="R20" i="9"/>
  <c r="Q20" i="9"/>
  <c r="P20" i="9"/>
  <c r="E20" i="9"/>
  <c r="U20" i="9" s="1"/>
  <c r="S19" i="9"/>
  <c r="R19" i="9"/>
  <c r="Q19" i="9"/>
  <c r="P19" i="9"/>
  <c r="E19" i="9"/>
  <c r="S18" i="9"/>
  <c r="R18" i="9"/>
  <c r="Q18" i="9"/>
  <c r="P18" i="9"/>
  <c r="E18" i="9"/>
  <c r="U18" i="9" s="1"/>
  <c r="S17" i="9"/>
  <c r="R17" i="9"/>
  <c r="Q17" i="9"/>
  <c r="P17" i="9"/>
  <c r="E17" i="9"/>
  <c r="S16" i="9"/>
  <c r="R16" i="9"/>
  <c r="Q16" i="9"/>
  <c r="P16" i="9"/>
  <c r="E16" i="9"/>
  <c r="S15" i="9"/>
  <c r="R15" i="9"/>
  <c r="Q15" i="9"/>
  <c r="P15" i="9"/>
  <c r="E15" i="9"/>
  <c r="S14" i="9"/>
  <c r="R14" i="9"/>
  <c r="Q14" i="9"/>
  <c r="P14" i="9"/>
  <c r="E14" i="9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U11" i="9" s="1"/>
  <c r="S10" i="9"/>
  <c r="R10" i="9"/>
  <c r="Q10" i="9"/>
  <c r="P10" i="9"/>
  <c r="E10" i="9"/>
  <c r="S64" i="8"/>
  <c r="R64" i="8"/>
  <c r="Q64" i="8"/>
  <c r="P64" i="8"/>
  <c r="E64" i="8"/>
  <c r="S63" i="8"/>
  <c r="R63" i="8"/>
  <c r="Q63" i="8"/>
  <c r="Q62" i="8" s="1"/>
  <c r="P63" i="8"/>
  <c r="E63" i="8"/>
  <c r="S62" i="8"/>
  <c r="S60" i="8"/>
  <c r="R60" i="8"/>
  <c r="Q60" i="8"/>
  <c r="P60" i="8"/>
  <c r="E60" i="8"/>
  <c r="S59" i="8"/>
  <c r="R59" i="8"/>
  <c r="Q59" i="8"/>
  <c r="P59" i="8"/>
  <c r="E59" i="8"/>
  <c r="S58" i="8"/>
  <c r="R58" i="8"/>
  <c r="Q58" i="8"/>
  <c r="P58" i="8"/>
  <c r="E58" i="8"/>
  <c r="T58" i="8" s="1"/>
  <c r="S57" i="8"/>
  <c r="R57" i="8"/>
  <c r="Q57" i="8"/>
  <c r="P57" i="8"/>
  <c r="E57" i="8"/>
  <c r="S56" i="8"/>
  <c r="R56" i="8"/>
  <c r="S55" i="8"/>
  <c r="R55" i="8"/>
  <c r="Q55" i="8"/>
  <c r="P55" i="8"/>
  <c r="E55" i="8"/>
  <c r="S54" i="8"/>
  <c r="R54" i="8"/>
  <c r="Q54" i="8"/>
  <c r="P54" i="8"/>
  <c r="E54" i="8"/>
  <c r="S53" i="8"/>
  <c r="R53" i="8"/>
  <c r="Q53" i="8"/>
  <c r="P53" i="8"/>
  <c r="E53" i="8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S44" i="8"/>
  <c r="R44" i="8"/>
  <c r="S42" i="8"/>
  <c r="R42" i="8"/>
  <c r="Q42" i="8"/>
  <c r="P42" i="8"/>
  <c r="E42" i="8"/>
  <c r="S41" i="8"/>
  <c r="R41" i="8"/>
  <c r="Q41" i="8"/>
  <c r="P41" i="8"/>
  <c r="E41" i="8"/>
  <c r="U41" i="8" s="1"/>
  <c r="S40" i="8"/>
  <c r="R40" i="8"/>
  <c r="Q40" i="8"/>
  <c r="P40" i="8"/>
  <c r="E40" i="8"/>
  <c r="U40" i="8" s="1"/>
  <c r="S39" i="8"/>
  <c r="R39" i="8"/>
  <c r="Q39" i="8"/>
  <c r="P39" i="8"/>
  <c r="E39" i="8"/>
  <c r="S38" i="8"/>
  <c r="R38" i="8"/>
  <c r="Q38" i="8"/>
  <c r="P38" i="8"/>
  <c r="E38" i="8"/>
  <c r="S37" i="8"/>
  <c r="R37" i="8"/>
  <c r="Q37" i="8"/>
  <c r="P37" i="8"/>
  <c r="E37" i="8"/>
  <c r="S36" i="8"/>
  <c r="R36" i="8"/>
  <c r="Q36" i="8"/>
  <c r="P36" i="8"/>
  <c r="E36" i="8"/>
  <c r="S35" i="8"/>
  <c r="R35" i="8"/>
  <c r="Q35" i="8"/>
  <c r="P35" i="8"/>
  <c r="E35" i="8"/>
  <c r="T35" i="8" s="1"/>
  <c r="S34" i="8"/>
  <c r="R34" i="8"/>
  <c r="Q34" i="8"/>
  <c r="P34" i="8"/>
  <c r="E34" i="8"/>
  <c r="U34" i="8" s="1"/>
  <c r="S33" i="8"/>
  <c r="R33" i="8"/>
  <c r="Q33" i="8"/>
  <c r="P33" i="8"/>
  <c r="E33" i="8"/>
  <c r="S32" i="8"/>
  <c r="R32" i="8"/>
  <c r="Q32" i="8"/>
  <c r="P32" i="8"/>
  <c r="E32" i="8"/>
  <c r="S31" i="8"/>
  <c r="R31" i="8"/>
  <c r="Q31" i="8"/>
  <c r="P31" i="8"/>
  <c r="E31" i="8"/>
  <c r="T31" i="8" s="1"/>
  <c r="S30" i="8"/>
  <c r="R30" i="8"/>
  <c r="Q30" i="8"/>
  <c r="P30" i="8"/>
  <c r="E30" i="8"/>
  <c r="S29" i="8"/>
  <c r="R29" i="8"/>
  <c r="Q29" i="8"/>
  <c r="P29" i="8"/>
  <c r="E29" i="8"/>
  <c r="S27" i="8"/>
  <c r="R27" i="8"/>
  <c r="Q27" i="8"/>
  <c r="P27" i="8"/>
  <c r="E27" i="8"/>
  <c r="S26" i="8"/>
  <c r="R26" i="8"/>
  <c r="Q26" i="8"/>
  <c r="P26" i="8"/>
  <c r="E26" i="8"/>
  <c r="S25" i="8"/>
  <c r="R25" i="8"/>
  <c r="Q25" i="8"/>
  <c r="P25" i="8"/>
  <c r="E25" i="8"/>
  <c r="S24" i="8"/>
  <c r="R24" i="8"/>
  <c r="Q24" i="8"/>
  <c r="P24" i="8"/>
  <c r="E24" i="8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S18" i="8"/>
  <c r="R18" i="8"/>
  <c r="Q18" i="8"/>
  <c r="P18" i="8"/>
  <c r="E18" i="8"/>
  <c r="S17" i="8"/>
  <c r="R17" i="8"/>
  <c r="Q17" i="8"/>
  <c r="P17" i="8"/>
  <c r="E17" i="8"/>
  <c r="S16" i="8"/>
  <c r="R16" i="8"/>
  <c r="Q16" i="8"/>
  <c r="P16" i="8"/>
  <c r="E16" i="8"/>
  <c r="S15" i="8"/>
  <c r="R15" i="8"/>
  <c r="Q15" i="8"/>
  <c r="P15" i="8"/>
  <c r="E15" i="8"/>
  <c r="S14" i="8"/>
  <c r="R14" i="8"/>
  <c r="Q14" i="8"/>
  <c r="P14" i="8"/>
  <c r="E14" i="8"/>
  <c r="T14" i="8" s="1"/>
  <c r="S13" i="8"/>
  <c r="R13" i="8"/>
  <c r="Q13" i="8"/>
  <c r="P13" i="8"/>
  <c r="E13" i="8"/>
  <c r="T13" i="8" s="1"/>
  <c r="S12" i="8"/>
  <c r="R12" i="8"/>
  <c r="Q12" i="8"/>
  <c r="P12" i="8"/>
  <c r="E12" i="8"/>
  <c r="S11" i="8"/>
  <c r="R11" i="8"/>
  <c r="Q11" i="8"/>
  <c r="P11" i="8"/>
  <c r="E11" i="8"/>
  <c r="U11" i="8" s="1"/>
  <c r="S10" i="8"/>
  <c r="R10" i="8"/>
  <c r="Q10" i="8"/>
  <c r="P10" i="8"/>
  <c r="E10" i="8"/>
  <c r="S64" i="7"/>
  <c r="R64" i="7"/>
  <c r="Q64" i="7"/>
  <c r="P64" i="7"/>
  <c r="E64" i="7"/>
  <c r="S63" i="7"/>
  <c r="R63" i="7"/>
  <c r="Q63" i="7"/>
  <c r="P63" i="7"/>
  <c r="E63" i="7"/>
  <c r="S62" i="7"/>
  <c r="R62" i="7"/>
  <c r="S60" i="7"/>
  <c r="R60" i="7"/>
  <c r="Q60" i="7"/>
  <c r="P60" i="7"/>
  <c r="E60" i="7"/>
  <c r="S59" i="7"/>
  <c r="R59" i="7"/>
  <c r="Q59" i="7"/>
  <c r="P59" i="7"/>
  <c r="E59" i="7"/>
  <c r="T59" i="7" s="1"/>
  <c r="S58" i="7"/>
  <c r="R58" i="7"/>
  <c r="Q58" i="7"/>
  <c r="P58" i="7"/>
  <c r="E58" i="7"/>
  <c r="T58" i="7" s="1"/>
  <c r="S57" i="7"/>
  <c r="R57" i="7"/>
  <c r="Q57" i="7"/>
  <c r="P57" i="7"/>
  <c r="E57" i="7"/>
  <c r="S56" i="7"/>
  <c r="R56" i="7"/>
  <c r="S55" i="7"/>
  <c r="R55" i="7"/>
  <c r="Q55" i="7"/>
  <c r="P55" i="7"/>
  <c r="E55" i="7"/>
  <c r="S54" i="7"/>
  <c r="R54" i="7"/>
  <c r="Q54" i="7"/>
  <c r="P54" i="7"/>
  <c r="E54" i="7"/>
  <c r="S53" i="7"/>
  <c r="R53" i="7"/>
  <c r="Q53" i="7"/>
  <c r="P53" i="7"/>
  <c r="E53" i="7"/>
  <c r="S52" i="7"/>
  <c r="R52" i="7"/>
  <c r="Q52" i="7"/>
  <c r="P52" i="7"/>
  <c r="E52" i="7"/>
  <c r="S51" i="7"/>
  <c r="R51" i="7"/>
  <c r="Q51" i="7"/>
  <c r="P51" i="7"/>
  <c r="E51" i="7"/>
  <c r="U51" i="7" s="1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S46" i="7"/>
  <c r="R46" i="7"/>
  <c r="Q46" i="7"/>
  <c r="P46" i="7"/>
  <c r="E46" i="7"/>
  <c r="S45" i="7"/>
  <c r="R45" i="7"/>
  <c r="Q45" i="7"/>
  <c r="P45" i="7"/>
  <c r="E45" i="7"/>
  <c r="S44" i="7"/>
  <c r="R44" i="7"/>
  <c r="S42" i="7"/>
  <c r="R42" i="7"/>
  <c r="Q42" i="7"/>
  <c r="P42" i="7"/>
  <c r="E42" i="7"/>
  <c r="S41" i="7"/>
  <c r="R41" i="7"/>
  <c r="Q41" i="7"/>
  <c r="P41" i="7"/>
  <c r="E41" i="7"/>
  <c r="S40" i="7"/>
  <c r="R40" i="7"/>
  <c r="Q40" i="7"/>
  <c r="P40" i="7"/>
  <c r="E40" i="7"/>
  <c r="S39" i="7"/>
  <c r="R39" i="7"/>
  <c r="Q39" i="7"/>
  <c r="P39" i="7"/>
  <c r="E39" i="7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T36" i="7" s="1"/>
  <c r="S35" i="7"/>
  <c r="R35" i="7"/>
  <c r="Q35" i="7"/>
  <c r="P35" i="7"/>
  <c r="E35" i="7"/>
  <c r="U35" i="7" s="1"/>
  <c r="S34" i="7"/>
  <c r="R34" i="7"/>
  <c r="Q34" i="7"/>
  <c r="P34" i="7"/>
  <c r="E34" i="7"/>
  <c r="T34" i="7" s="1"/>
  <c r="S33" i="7"/>
  <c r="R33" i="7"/>
  <c r="Q33" i="7"/>
  <c r="P33" i="7"/>
  <c r="E33" i="7"/>
  <c r="S32" i="7"/>
  <c r="R32" i="7"/>
  <c r="Q32" i="7"/>
  <c r="P32" i="7"/>
  <c r="E32" i="7"/>
  <c r="S31" i="7"/>
  <c r="R31" i="7"/>
  <c r="Q31" i="7"/>
  <c r="P31" i="7"/>
  <c r="E31" i="7"/>
  <c r="T31" i="7" s="1"/>
  <c r="S30" i="7"/>
  <c r="R30" i="7"/>
  <c r="Q30" i="7"/>
  <c r="P30" i="7"/>
  <c r="E30" i="7"/>
  <c r="S29" i="7"/>
  <c r="R29" i="7"/>
  <c r="Q29" i="7"/>
  <c r="P29" i="7"/>
  <c r="E29" i="7"/>
  <c r="R28" i="7"/>
  <c r="S27" i="7"/>
  <c r="R27" i="7"/>
  <c r="Q27" i="7"/>
  <c r="P27" i="7"/>
  <c r="E27" i="7"/>
  <c r="S26" i="7"/>
  <c r="R26" i="7"/>
  <c r="Q26" i="7"/>
  <c r="P26" i="7"/>
  <c r="E26" i="7"/>
  <c r="S25" i="7"/>
  <c r="R25" i="7"/>
  <c r="Q25" i="7"/>
  <c r="P25" i="7"/>
  <c r="E25" i="7"/>
  <c r="S24" i="7"/>
  <c r="R24" i="7"/>
  <c r="Q24" i="7"/>
  <c r="P24" i="7"/>
  <c r="E24" i="7"/>
  <c r="S23" i="7"/>
  <c r="R23" i="7"/>
  <c r="Q23" i="7"/>
  <c r="P23" i="7"/>
  <c r="E23" i="7"/>
  <c r="U23" i="7" s="1"/>
  <c r="S22" i="7"/>
  <c r="R22" i="7"/>
  <c r="Q22" i="7"/>
  <c r="P22" i="7"/>
  <c r="E22" i="7"/>
  <c r="S21" i="7"/>
  <c r="R21" i="7"/>
  <c r="Q21" i="7"/>
  <c r="P21" i="7"/>
  <c r="E21" i="7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T18" i="7" s="1"/>
  <c r="S17" i="7"/>
  <c r="R17" i="7"/>
  <c r="Q17" i="7"/>
  <c r="P17" i="7"/>
  <c r="E17" i="7"/>
  <c r="S16" i="7"/>
  <c r="R16" i="7"/>
  <c r="Q16" i="7"/>
  <c r="P16" i="7"/>
  <c r="E16" i="7"/>
  <c r="S15" i="7"/>
  <c r="R15" i="7"/>
  <c r="Q15" i="7"/>
  <c r="P15" i="7"/>
  <c r="E15" i="7"/>
  <c r="T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S12" i="7"/>
  <c r="R12" i="7"/>
  <c r="Q12" i="7"/>
  <c r="P12" i="7"/>
  <c r="E12" i="7"/>
  <c r="S11" i="7"/>
  <c r="R11" i="7"/>
  <c r="Q11" i="7"/>
  <c r="P11" i="7"/>
  <c r="E11" i="7"/>
  <c r="U11" i="7" s="1"/>
  <c r="S10" i="7"/>
  <c r="R10" i="7"/>
  <c r="Q10" i="7"/>
  <c r="P10" i="7"/>
  <c r="E10" i="7"/>
  <c r="S64" i="6"/>
  <c r="R64" i="6"/>
  <c r="Q64" i="6"/>
  <c r="P64" i="6"/>
  <c r="E64" i="6"/>
  <c r="S63" i="6"/>
  <c r="R63" i="6"/>
  <c r="Q63" i="6"/>
  <c r="P63" i="6"/>
  <c r="E63" i="6"/>
  <c r="S62" i="6"/>
  <c r="S60" i="6"/>
  <c r="R60" i="6"/>
  <c r="Q60" i="6"/>
  <c r="P60" i="6"/>
  <c r="E60" i="6"/>
  <c r="T60" i="6" s="1"/>
  <c r="S59" i="6"/>
  <c r="R59" i="6"/>
  <c r="Q59" i="6"/>
  <c r="P59" i="6"/>
  <c r="E59" i="6"/>
  <c r="U59" i="6" s="1"/>
  <c r="S58" i="6"/>
  <c r="R58" i="6"/>
  <c r="Q58" i="6"/>
  <c r="P58" i="6"/>
  <c r="E58" i="6"/>
  <c r="T58" i="6" s="1"/>
  <c r="S57" i="6"/>
  <c r="R57" i="6"/>
  <c r="Q57" i="6"/>
  <c r="P57" i="6"/>
  <c r="E57" i="6"/>
  <c r="S56" i="6"/>
  <c r="R56" i="6"/>
  <c r="S55" i="6"/>
  <c r="R55" i="6"/>
  <c r="Q55" i="6"/>
  <c r="P55" i="6"/>
  <c r="E55" i="6"/>
  <c r="T55" i="6" s="1"/>
  <c r="S54" i="6"/>
  <c r="R54" i="6"/>
  <c r="Q54" i="6"/>
  <c r="P54" i="6"/>
  <c r="E54" i="6"/>
  <c r="T54" i="6" s="1"/>
  <c r="S53" i="6"/>
  <c r="R53" i="6"/>
  <c r="Q53" i="6"/>
  <c r="P53" i="6"/>
  <c r="E53" i="6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S46" i="6"/>
  <c r="R46" i="6"/>
  <c r="Q46" i="6"/>
  <c r="P46" i="6"/>
  <c r="E46" i="6"/>
  <c r="S45" i="6"/>
  <c r="R45" i="6"/>
  <c r="Q45" i="6"/>
  <c r="P45" i="6"/>
  <c r="E45" i="6"/>
  <c r="S44" i="6"/>
  <c r="R44" i="6"/>
  <c r="S42" i="6"/>
  <c r="R42" i="6"/>
  <c r="Q42" i="6"/>
  <c r="P42" i="6"/>
  <c r="E42" i="6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T39" i="6" s="1"/>
  <c r="S38" i="6"/>
  <c r="R38" i="6"/>
  <c r="Q38" i="6"/>
  <c r="P38" i="6"/>
  <c r="E38" i="6"/>
  <c r="U38" i="6" s="1"/>
  <c r="S37" i="6"/>
  <c r="R37" i="6"/>
  <c r="Q37" i="6"/>
  <c r="P37" i="6"/>
  <c r="E37" i="6"/>
  <c r="T37" i="6" s="1"/>
  <c r="S36" i="6"/>
  <c r="R36" i="6"/>
  <c r="Q36" i="6"/>
  <c r="P36" i="6"/>
  <c r="E36" i="6"/>
  <c r="U36" i="6" s="1"/>
  <c r="S35" i="6"/>
  <c r="R35" i="6"/>
  <c r="Q35" i="6"/>
  <c r="P35" i="6"/>
  <c r="E35" i="6"/>
  <c r="T35" i="6" s="1"/>
  <c r="S34" i="6"/>
  <c r="R34" i="6"/>
  <c r="Q34" i="6"/>
  <c r="P34" i="6"/>
  <c r="E34" i="6"/>
  <c r="S33" i="6"/>
  <c r="R33" i="6"/>
  <c r="Q33" i="6"/>
  <c r="P33" i="6"/>
  <c r="E33" i="6"/>
  <c r="S32" i="6"/>
  <c r="R32" i="6"/>
  <c r="Q32" i="6"/>
  <c r="P32" i="6"/>
  <c r="E32" i="6"/>
  <c r="S31" i="6"/>
  <c r="R31" i="6"/>
  <c r="Q31" i="6"/>
  <c r="P31" i="6"/>
  <c r="E31" i="6"/>
  <c r="S30" i="6"/>
  <c r="R30" i="6"/>
  <c r="Q30" i="6"/>
  <c r="P30" i="6"/>
  <c r="E30" i="6"/>
  <c r="U30" i="6" s="1"/>
  <c r="S29" i="6"/>
  <c r="R29" i="6"/>
  <c r="Q29" i="6"/>
  <c r="P29" i="6"/>
  <c r="E29" i="6"/>
  <c r="U29" i="6" s="1"/>
  <c r="R28" i="6"/>
  <c r="S27" i="6"/>
  <c r="R27" i="6"/>
  <c r="Q27" i="6"/>
  <c r="P27" i="6"/>
  <c r="E27" i="6"/>
  <c r="S26" i="6"/>
  <c r="R26" i="6"/>
  <c r="Q26" i="6"/>
  <c r="P26" i="6"/>
  <c r="E26" i="6"/>
  <c r="T26" i="6" s="1"/>
  <c r="S25" i="6"/>
  <c r="R25" i="6"/>
  <c r="Q25" i="6"/>
  <c r="P25" i="6"/>
  <c r="E25" i="6"/>
  <c r="S24" i="6"/>
  <c r="R24" i="6"/>
  <c r="Q24" i="6"/>
  <c r="P24" i="6"/>
  <c r="E24" i="6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S20" i="6"/>
  <c r="R20" i="6"/>
  <c r="Q20" i="6"/>
  <c r="P20" i="6"/>
  <c r="E20" i="6"/>
  <c r="T20" i="6" s="1"/>
  <c r="S19" i="6"/>
  <c r="R19" i="6"/>
  <c r="Q19" i="6"/>
  <c r="P19" i="6"/>
  <c r="E19" i="6"/>
  <c r="S18" i="6"/>
  <c r="R18" i="6"/>
  <c r="Q18" i="6"/>
  <c r="P18" i="6"/>
  <c r="E18" i="6"/>
  <c r="S17" i="6"/>
  <c r="R17" i="6"/>
  <c r="Q17" i="6"/>
  <c r="P17" i="6"/>
  <c r="E17" i="6"/>
  <c r="S16" i="6"/>
  <c r="R16" i="6"/>
  <c r="Q16" i="6"/>
  <c r="P16" i="6"/>
  <c r="E16" i="6"/>
  <c r="T16" i="6" s="1"/>
  <c r="S15" i="6"/>
  <c r="R15" i="6"/>
  <c r="Q15" i="6"/>
  <c r="P15" i="6"/>
  <c r="E15" i="6"/>
  <c r="T15" i="6" s="1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U11" i="6" s="1"/>
  <c r="S10" i="6"/>
  <c r="R10" i="6"/>
  <c r="Q10" i="6"/>
  <c r="P10" i="6"/>
  <c r="E10" i="6"/>
  <c r="S9" i="6"/>
  <c r="S64" i="5"/>
  <c r="R64" i="5"/>
  <c r="Q64" i="5"/>
  <c r="P64" i="5"/>
  <c r="E64" i="5"/>
  <c r="T64" i="5" s="1"/>
  <c r="S63" i="5"/>
  <c r="R63" i="5"/>
  <c r="Q63" i="5"/>
  <c r="P63" i="5"/>
  <c r="E63" i="5"/>
  <c r="T63" i="5" s="1"/>
  <c r="S62" i="5"/>
  <c r="R62" i="5"/>
  <c r="S60" i="5"/>
  <c r="R60" i="5"/>
  <c r="Q60" i="5"/>
  <c r="P60" i="5"/>
  <c r="E60" i="5"/>
  <c r="U60" i="5" s="1"/>
  <c r="S59" i="5"/>
  <c r="R59" i="5"/>
  <c r="Q59" i="5"/>
  <c r="P59" i="5"/>
  <c r="E59" i="5"/>
  <c r="U59" i="5" s="1"/>
  <c r="S58" i="5"/>
  <c r="R58" i="5"/>
  <c r="Q58" i="5"/>
  <c r="P58" i="5"/>
  <c r="E58" i="5"/>
  <c r="S57" i="5"/>
  <c r="R57" i="5"/>
  <c r="Q57" i="5"/>
  <c r="P57" i="5"/>
  <c r="E57" i="5"/>
  <c r="R56" i="5"/>
  <c r="S55" i="5"/>
  <c r="R55" i="5"/>
  <c r="Q55" i="5"/>
  <c r="P55" i="5"/>
  <c r="E55" i="5"/>
  <c r="U55" i="5" s="1"/>
  <c r="S54" i="5"/>
  <c r="R54" i="5"/>
  <c r="Q54" i="5"/>
  <c r="P54" i="5"/>
  <c r="E54" i="5"/>
  <c r="U54" i="5" s="1"/>
  <c r="S53" i="5"/>
  <c r="R53" i="5"/>
  <c r="Q53" i="5"/>
  <c r="P53" i="5"/>
  <c r="E53" i="5"/>
  <c r="S52" i="5"/>
  <c r="R52" i="5"/>
  <c r="Q52" i="5"/>
  <c r="P52" i="5"/>
  <c r="E52" i="5"/>
  <c r="T52" i="5" s="1"/>
  <c r="S51" i="5"/>
  <c r="R51" i="5"/>
  <c r="Q51" i="5"/>
  <c r="P51" i="5"/>
  <c r="E51" i="5"/>
  <c r="T51" i="5" s="1"/>
  <c r="S50" i="5"/>
  <c r="R50" i="5"/>
  <c r="Q50" i="5"/>
  <c r="P50" i="5"/>
  <c r="E50" i="5"/>
  <c r="S49" i="5"/>
  <c r="R49" i="5"/>
  <c r="Q49" i="5"/>
  <c r="P49" i="5"/>
  <c r="E49" i="5"/>
  <c r="U49" i="5" s="1"/>
  <c r="S48" i="5"/>
  <c r="R48" i="5"/>
  <c r="Q48" i="5"/>
  <c r="P48" i="5"/>
  <c r="E48" i="5"/>
  <c r="T48" i="5" s="1"/>
  <c r="S47" i="5"/>
  <c r="R47" i="5"/>
  <c r="Q47" i="5"/>
  <c r="P47" i="5"/>
  <c r="E47" i="5"/>
  <c r="S46" i="5"/>
  <c r="R46" i="5"/>
  <c r="Q46" i="5"/>
  <c r="P46" i="5"/>
  <c r="E46" i="5"/>
  <c r="S45" i="5"/>
  <c r="R45" i="5"/>
  <c r="Q45" i="5"/>
  <c r="P45" i="5"/>
  <c r="E45" i="5"/>
  <c r="S44" i="5"/>
  <c r="R44" i="5"/>
  <c r="S42" i="5"/>
  <c r="R42" i="5"/>
  <c r="Q42" i="5"/>
  <c r="P42" i="5"/>
  <c r="E42" i="5"/>
  <c r="S41" i="5"/>
  <c r="R41" i="5"/>
  <c r="Q41" i="5"/>
  <c r="P41" i="5"/>
  <c r="E41" i="5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S36" i="5"/>
  <c r="R36" i="5"/>
  <c r="Q36" i="5"/>
  <c r="P36" i="5"/>
  <c r="E36" i="5"/>
  <c r="U36" i="5" s="1"/>
  <c r="S35" i="5"/>
  <c r="R35" i="5"/>
  <c r="Q35" i="5"/>
  <c r="P35" i="5"/>
  <c r="E35" i="5"/>
  <c r="U35" i="5" s="1"/>
  <c r="S34" i="5"/>
  <c r="R34" i="5"/>
  <c r="Q34" i="5"/>
  <c r="P34" i="5"/>
  <c r="E34" i="5"/>
  <c r="T34" i="5" s="1"/>
  <c r="S33" i="5"/>
  <c r="R33" i="5"/>
  <c r="Q33" i="5"/>
  <c r="P33" i="5"/>
  <c r="E33" i="5"/>
  <c r="U33" i="5" s="1"/>
  <c r="S32" i="5"/>
  <c r="R32" i="5"/>
  <c r="Q32" i="5"/>
  <c r="P32" i="5"/>
  <c r="E32" i="5"/>
  <c r="S31" i="5"/>
  <c r="R31" i="5"/>
  <c r="Q31" i="5"/>
  <c r="P31" i="5"/>
  <c r="E31" i="5"/>
  <c r="T31" i="5" s="1"/>
  <c r="S30" i="5"/>
  <c r="R30" i="5"/>
  <c r="Q30" i="5"/>
  <c r="P30" i="5"/>
  <c r="E30" i="5"/>
  <c r="T30" i="5" s="1"/>
  <c r="S29" i="5"/>
  <c r="R29" i="5"/>
  <c r="Q29" i="5"/>
  <c r="P29" i="5"/>
  <c r="E29" i="5"/>
  <c r="E28" i="5" s="1"/>
  <c r="S28" i="5"/>
  <c r="R28" i="5"/>
  <c r="S27" i="5"/>
  <c r="R27" i="5"/>
  <c r="Q27" i="5"/>
  <c r="P27" i="5"/>
  <c r="E27" i="5"/>
  <c r="S26" i="5"/>
  <c r="R26" i="5"/>
  <c r="Q26" i="5"/>
  <c r="P26" i="5"/>
  <c r="E26" i="5"/>
  <c r="U26" i="5" s="1"/>
  <c r="S25" i="5"/>
  <c r="R25" i="5"/>
  <c r="Q25" i="5"/>
  <c r="P25" i="5"/>
  <c r="E25" i="5"/>
  <c r="T25" i="5" s="1"/>
  <c r="S24" i="5"/>
  <c r="R24" i="5"/>
  <c r="Q24" i="5"/>
  <c r="P24" i="5"/>
  <c r="E24" i="5"/>
  <c r="S23" i="5"/>
  <c r="R23" i="5"/>
  <c r="Q23" i="5"/>
  <c r="P23" i="5"/>
  <c r="E23" i="5"/>
  <c r="S22" i="5"/>
  <c r="R22" i="5"/>
  <c r="Q22" i="5"/>
  <c r="P22" i="5"/>
  <c r="E22" i="5"/>
  <c r="S21" i="5"/>
  <c r="R21" i="5"/>
  <c r="Q21" i="5"/>
  <c r="P21" i="5"/>
  <c r="E21" i="5"/>
  <c r="S20" i="5"/>
  <c r="R20" i="5"/>
  <c r="Q20" i="5"/>
  <c r="P20" i="5"/>
  <c r="E20" i="5"/>
  <c r="T20" i="5" s="1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S16" i="5"/>
  <c r="R16" i="5"/>
  <c r="Q16" i="5"/>
  <c r="P16" i="5"/>
  <c r="E16" i="5"/>
  <c r="S15" i="5"/>
  <c r="R15" i="5"/>
  <c r="Q15" i="5"/>
  <c r="P15" i="5"/>
  <c r="E15" i="5"/>
  <c r="U15" i="5" s="1"/>
  <c r="S14" i="5"/>
  <c r="R14" i="5"/>
  <c r="Q14" i="5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S11" i="5"/>
  <c r="R11" i="5"/>
  <c r="Q11" i="5"/>
  <c r="P11" i="5"/>
  <c r="E11" i="5"/>
  <c r="T11" i="5" s="1"/>
  <c r="S10" i="5"/>
  <c r="R10" i="5"/>
  <c r="Q10" i="5"/>
  <c r="P10" i="5"/>
  <c r="E10" i="5"/>
  <c r="T10" i="5" s="1"/>
  <c r="S9" i="5"/>
  <c r="S64" i="4"/>
  <c r="R64" i="4"/>
  <c r="Q64" i="4"/>
  <c r="P64" i="4"/>
  <c r="E64" i="4"/>
  <c r="S63" i="4"/>
  <c r="R63" i="4"/>
  <c r="Q63" i="4"/>
  <c r="Q62" i="4" s="1"/>
  <c r="P63" i="4"/>
  <c r="P62" i="4" s="1"/>
  <c r="E63" i="4"/>
  <c r="S62" i="4"/>
  <c r="S60" i="4"/>
  <c r="R60" i="4"/>
  <c r="Q60" i="4"/>
  <c r="P60" i="4"/>
  <c r="E60" i="4"/>
  <c r="T60" i="4" s="1"/>
  <c r="S59" i="4"/>
  <c r="R59" i="4"/>
  <c r="Q59" i="4"/>
  <c r="P59" i="4"/>
  <c r="E59" i="4"/>
  <c r="S58" i="4"/>
  <c r="R58" i="4"/>
  <c r="Q58" i="4"/>
  <c r="P58" i="4"/>
  <c r="E58" i="4"/>
  <c r="S57" i="4"/>
  <c r="R57" i="4"/>
  <c r="Q57" i="4"/>
  <c r="P57" i="4"/>
  <c r="E57" i="4"/>
  <c r="S56" i="4"/>
  <c r="R56" i="4"/>
  <c r="S55" i="4"/>
  <c r="R55" i="4"/>
  <c r="Q55" i="4"/>
  <c r="P55" i="4"/>
  <c r="E55" i="4"/>
  <c r="T55" i="4" s="1"/>
  <c r="S54" i="4"/>
  <c r="R54" i="4"/>
  <c r="Q54" i="4"/>
  <c r="P54" i="4"/>
  <c r="E54" i="4"/>
  <c r="S53" i="4"/>
  <c r="R53" i="4"/>
  <c r="Q53" i="4"/>
  <c r="P53" i="4"/>
  <c r="E53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T49" i="4" s="1"/>
  <c r="S48" i="4"/>
  <c r="R48" i="4"/>
  <c r="Q48" i="4"/>
  <c r="P48" i="4"/>
  <c r="E48" i="4"/>
  <c r="T48" i="4" s="1"/>
  <c r="S47" i="4"/>
  <c r="R47" i="4"/>
  <c r="Q47" i="4"/>
  <c r="P47" i="4"/>
  <c r="E47" i="4"/>
  <c r="S46" i="4"/>
  <c r="R46" i="4"/>
  <c r="Q46" i="4"/>
  <c r="P46" i="4"/>
  <c r="E46" i="4"/>
  <c r="S45" i="4"/>
  <c r="R45" i="4"/>
  <c r="Q45" i="4"/>
  <c r="P45" i="4"/>
  <c r="E45" i="4"/>
  <c r="R44" i="4"/>
  <c r="S42" i="4"/>
  <c r="R42" i="4"/>
  <c r="Q42" i="4"/>
  <c r="P42" i="4"/>
  <c r="E42" i="4"/>
  <c r="U42" i="4" s="1"/>
  <c r="S41" i="4"/>
  <c r="R41" i="4"/>
  <c r="Q41" i="4"/>
  <c r="P41" i="4"/>
  <c r="E41" i="4"/>
  <c r="U41" i="4" s="1"/>
  <c r="S40" i="4"/>
  <c r="R40" i="4"/>
  <c r="Q40" i="4"/>
  <c r="P40" i="4"/>
  <c r="E40" i="4"/>
  <c r="S39" i="4"/>
  <c r="R39" i="4"/>
  <c r="Q39" i="4"/>
  <c r="P39" i="4"/>
  <c r="E39" i="4"/>
  <c r="T39" i="4" s="1"/>
  <c r="S38" i="4"/>
  <c r="R38" i="4"/>
  <c r="Q38" i="4"/>
  <c r="P38" i="4"/>
  <c r="E38" i="4"/>
  <c r="S37" i="4"/>
  <c r="R37" i="4"/>
  <c r="Q37" i="4"/>
  <c r="P37" i="4"/>
  <c r="E37" i="4"/>
  <c r="S36" i="4"/>
  <c r="R36" i="4"/>
  <c r="Q36" i="4"/>
  <c r="P36" i="4"/>
  <c r="E36" i="4"/>
  <c r="S35" i="4"/>
  <c r="R35" i="4"/>
  <c r="Q35" i="4"/>
  <c r="P35" i="4"/>
  <c r="E35" i="4"/>
  <c r="U35" i="4" s="1"/>
  <c r="S34" i="4"/>
  <c r="R34" i="4"/>
  <c r="Q34" i="4"/>
  <c r="P34" i="4"/>
  <c r="E34" i="4"/>
  <c r="S33" i="4"/>
  <c r="R33" i="4"/>
  <c r="Q33" i="4"/>
  <c r="P33" i="4"/>
  <c r="E33" i="4"/>
  <c r="S32" i="4"/>
  <c r="R32" i="4"/>
  <c r="Q32" i="4"/>
  <c r="P32" i="4"/>
  <c r="E32" i="4"/>
  <c r="S31" i="4"/>
  <c r="R31" i="4"/>
  <c r="Q31" i="4"/>
  <c r="P31" i="4"/>
  <c r="E31" i="4"/>
  <c r="U31" i="4" s="1"/>
  <c r="S30" i="4"/>
  <c r="R30" i="4"/>
  <c r="Q30" i="4"/>
  <c r="P30" i="4"/>
  <c r="E30" i="4"/>
  <c r="S29" i="4"/>
  <c r="R29" i="4"/>
  <c r="Q29" i="4"/>
  <c r="P29" i="4"/>
  <c r="E29" i="4"/>
  <c r="S28" i="4"/>
  <c r="S27" i="4"/>
  <c r="R27" i="4"/>
  <c r="Q27" i="4"/>
  <c r="P27" i="4"/>
  <c r="E27" i="4"/>
  <c r="S26" i="4"/>
  <c r="R26" i="4"/>
  <c r="Q26" i="4"/>
  <c r="P26" i="4"/>
  <c r="E26" i="4"/>
  <c r="T26" i="4" s="1"/>
  <c r="S25" i="4"/>
  <c r="R25" i="4"/>
  <c r="Q25" i="4"/>
  <c r="P25" i="4"/>
  <c r="E25" i="4"/>
  <c r="S24" i="4"/>
  <c r="R24" i="4"/>
  <c r="Q24" i="4"/>
  <c r="P24" i="4"/>
  <c r="E24" i="4"/>
  <c r="S23" i="4"/>
  <c r="R23" i="4"/>
  <c r="Q23" i="4"/>
  <c r="P23" i="4"/>
  <c r="E23" i="4"/>
  <c r="S22" i="4"/>
  <c r="R22" i="4"/>
  <c r="Q22" i="4"/>
  <c r="P22" i="4"/>
  <c r="E22" i="4"/>
  <c r="S21" i="4"/>
  <c r="R21" i="4"/>
  <c r="Q21" i="4"/>
  <c r="P21" i="4"/>
  <c r="E21" i="4"/>
  <c r="S20" i="4"/>
  <c r="R20" i="4"/>
  <c r="Q20" i="4"/>
  <c r="P20" i="4"/>
  <c r="E20" i="4"/>
  <c r="S19" i="4"/>
  <c r="R19" i="4"/>
  <c r="Q19" i="4"/>
  <c r="P19" i="4"/>
  <c r="E19" i="4"/>
  <c r="U19" i="4" s="1"/>
  <c r="S18" i="4"/>
  <c r="R18" i="4"/>
  <c r="Q18" i="4"/>
  <c r="P18" i="4"/>
  <c r="E18" i="4"/>
  <c r="S17" i="4"/>
  <c r="R17" i="4"/>
  <c r="Q17" i="4"/>
  <c r="P17" i="4"/>
  <c r="E17" i="4"/>
  <c r="S16" i="4"/>
  <c r="R16" i="4"/>
  <c r="Q16" i="4"/>
  <c r="P16" i="4"/>
  <c r="E16" i="4"/>
  <c r="S15" i="4"/>
  <c r="R15" i="4"/>
  <c r="Q15" i="4"/>
  <c r="P15" i="4"/>
  <c r="E15" i="4"/>
  <c r="U15" i="4" s="1"/>
  <c r="S14" i="4"/>
  <c r="R14" i="4"/>
  <c r="Q14" i="4"/>
  <c r="P14" i="4"/>
  <c r="E14" i="4"/>
  <c r="S13" i="4"/>
  <c r="R13" i="4"/>
  <c r="Q13" i="4"/>
  <c r="P13" i="4"/>
  <c r="E13" i="4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E10" i="4"/>
  <c r="U10" i="4" s="1"/>
  <c r="S64" i="3"/>
  <c r="R64" i="3"/>
  <c r="Q64" i="3"/>
  <c r="P64" i="3"/>
  <c r="E64" i="3"/>
  <c r="S63" i="3"/>
  <c r="R63" i="3"/>
  <c r="Q63" i="3"/>
  <c r="Q62" i="3" s="1"/>
  <c r="P63" i="3"/>
  <c r="E63" i="3"/>
  <c r="U63" i="3" s="1"/>
  <c r="S62" i="3"/>
  <c r="R62" i="3"/>
  <c r="S60" i="3"/>
  <c r="R60" i="3"/>
  <c r="Q60" i="3"/>
  <c r="P60" i="3"/>
  <c r="E60" i="3"/>
  <c r="U60" i="3" s="1"/>
  <c r="S59" i="3"/>
  <c r="R59" i="3"/>
  <c r="Q59" i="3"/>
  <c r="P59" i="3"/>
  <c r="E59" i="3"/>
  <c r="S58" i="3"/>
  <c r="R58" i="3"/>
  <c r="Q58" i="3"/>
  <c r="P58" i="3"/>
  <c r="E58" i="3"/>
  <c r="S57" i="3"/>
  <c r="R57" i="3"/>
  <c r="Q57" i="3"/>
  <c r="P57" i="3"/>
  <c r="E57" i="3"/>
  <c r="R56" i="3"/>
  <c r="S55" i="3"/>
  <c r="R55" i="3"/>
  <c r="Q55" i="3"/>
  <c r="P55" i="3"/>
  <c r="E55" i="3"/>
  <c r="U55" i="3" s="1"/>
  <c r="S54" i="3"/>
  <c r="R54" i="3"/>
  <c r="Q54" i="3"/>
  <c r="P54" i="3"/>
  <c r="E54" i="3"/>
  <c r="S53" i="3"/>
  <c r="R53" i="3"/>
  <c r="Q53" i="3"/>
  <c r="P53" i="3"/>
  <c r="E53" i="3"/>
  <c r="S52" i="3"/>
  <c r="R52" i="3"/>
  <c r="Q52" i="3"/>
  <c r="P52" i="3"/>
  <c r="E52" i="3"/>
  <c r="S51" i="3"/>
  <c r="R51" i="3"/>
  <c r="Q51" i="3"/>
  <c r="P51" i="3"/>
  <c r="E51" i="3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S47" i="3"/>
  <c r="R47" i="3"/>
  <c r="Q47" i="3"/>
  <c r="P47" i="3"/>
  <c r="E47" i="3"/>
  <c r="S46" i="3"/>
  <c r="R46" i="3"/>
  <c r="Q46" i="3"/>
  <c r="P46" i="3"/>
  <c r="E46" i="3"/>
  <c r="S45" i="3"/>
  <c r="R45" i="3"/>
  <c r="Q45" i="3"/>
  <c r="P45" i="3"/>
  <c r="E45" i="3"/>
  <c r="R44" i="3"/>
  <c r="S42" i="3"/>
  <c r="R42" i="3"/>
  <c r="Q42" i="3"/>
  <c r="P42" i="3"/>
  <c r="E42" i="3"/>
  <c r="U42" i="3" s="1"/>
  <c r="S41" i="3"/>
  <c r="R41" i="3"/>
  <c r="Q41" i="3"/>
  <c r="P41" i="3"/>
  <c r="E41" i="3"/>
  <c r="T41" i="3" s="1"/>
  <c r="S40" i="3"/>
  <c r="R40" i="3"/>
  <c r="Q40" i="3"/>
  <c r="P40" i="3"/>
  <c r="E40" i="3"/>
  <c r="U40" i="3" s="1"/>
  <c r="S39" i="3"/>
  <c r="R39" i="3"/>
  <c r="Q39" i="3"/>
  <c r="P39" i="3"/>
  <c r="E39" i="3"/>
  <c r="S38" i="3"/>
  <c r="R38" i="3"/>
  <c r="Q38" i="3"/>
  <c r="P38" i="3"/>
  <c r="E38" i="3"/>
  <c r="T38" i="3" s="1"/>
  <c r="S37" i="3"/>
  <c r="R37" i="3"/>
  <c r="Q37" i="3"/>
  <c r="P37" i="3"/>
  <c r="E37" i="3"/>
  <c r="S36" i="3"/>
  <c r="R36" i="3"/>
  <c r="Q36" i="3"/>
  <c r="P36" i="3"/>
  <c r="E36" i="3"/>
  <c r="S35" i="3"/>
  <c r="R35" i="3"/>
  <c r="Q35" i="3"/>
  <c r="P35" i="3"/>
  <c r="E35" i="3"/>
  <c r="S34" i="3"/>
  <c r="R34" i="3"/>
  <c r="Q34" i="3"/>
  <c r="P34" i="3"/>
  <c r="E34" i="3"/>
  <c r="S33" i="3"/>
  <c r="R33" i="3"/>
  <c r="Q33" i="3"/>
  <c r="P33" i="3"/>
  <c r="E33" i="3"/>
  <c r="S32" i="3"/>
  <c r="R32" i="3"/>
  <c r="Q32" i="3"/>
  <c r="P32" i="3"/>
  <c r="E32" i="3"/>
  <c r="S31" i="3"/>
  <c r="R31" i="3"/>
  <c r="Q31" i="3"/>
  <c r="P31" i="3"/>
  <c r="E31" i="3"/>
  <c r="T31" i="3" s="1"/>
  <c r="S30" i="3"/>
  <c r="R30" i="3"/>
  <c r="Q30" i="3"/>
  <c r="P30" i="3"/>
  <c r="E30" i="3"/>
  <c r="S29" i="3"/>
  <c r="R29" i="3"/>
  <c r="Q29" i="3"/>
  <c r="P29" i="3"/>
  <c r="E29" i="3"/>
  <c r="U29" i="3" s="1"/>
  <c r="R28" i="3"/>
  <c r="S27" i="3"/>
  <c r="R27" i="3"/>
  <c r="Q27" i="3"/>
  <c r="P27" i="3"/>
  <c r="E27" i="3"/>
  <c r="S26" i="3"/>
  <c r="R26" i="3"/>
  <c r="Q26" i="3"/>
  <c r="P26" i="3"/>
  <c r="E26" i="3"/>
  <c r="S25" i="3"/>
  <c r="R25" i="3"/>
  <c r="Q25" i="3"/>
  <c r="P25" i="3"/>
  <c r="E25" i="3"/>
  <c r="S24" i="3"/>
  <c r="R24" i="3"/>
  <c r="Q24" i="3"/>
  <c r="P24" i="3"/>
  <c r="E24" i="3"/>
  <c r="U24" i="3" s="1"/>
  <c r="S23" i="3"/>
  <c r="R23" i="3"/>
  <c r="Q23" i="3"/>
  <c r="P23" i="3"/>
  <c r="E23" i="3"/>
  <c r="S22" i="3"/>
  <c r="R22" i="3"/>
  <c r="Q22" i="3"/>
  <c r="P22" i="3"/>
  <c r="E22" i="3"/>
  <c r="S21" i="3"/>
  <c r="R21" i="3"/>
  <c r="Q21" i="3"/>
  <c r="P21" i="3"/>
  <c r="E21" i="3"/>
  <c r="S20" i="3"/>
  <c r="R20" i="3"/>
  <c r="Q20" i="3"/>
  <c r="P20" i="3"/>
  <c r="E20" i="3"/>
  <c r="T20" i="3" s="1"/>
  <c r="S19" i="3"/>
  <c r="R19" i="3"/>
  <c r="Q19" i="3"/>
  <c r="P19" i="3"/>
  <c r="E19" i="3"/>
  <c r="U19" i="3" s="1"/>
  <c r="S18" i="3"/>
  <c r="R18" i="3"/>
  <c r="Q18" i="3"/>
  <c r="P18" i="3"/>
  <c r="E18" i="3"/>
  <c r="T18" i="3" s="1"/>
  <c r="S17" i="3"/>
  <c r="R17" i="3"/>
  <c r="Q17" i="3"/>
  <c r="P17" i="3"/>
  <c r="E17" i="3"/>
  <c r="S16" i="3"/>
  <c r="R16" i="3"/>
  <c r="Q16" i="3"/>
  <c r="P16" i="3"/>
  <c r="E16" i="3"/>
  <c r="S15" i="3"/>
  <c r="R15" i="3"/>
  <c r="Q15" i="3"/>
  <c r="P15" i="3"/>
  <c r="E15" i="3"/>
  <c r="T15" i="3" s="1"/>
  <c r="S14" i="3"/>
  <c r="R14" i="3"/>
  <c r="Q14" i="3"/>
  <c r="P14" i="3"/>
  <c r="E14" i="3"/>
  <c r="U14" i="3" s="1"/>
  <c r="S13" i="3"/>
  <c r="R13" i="3"/>
  <c r="Q13" i="3"/>
  <c r="P13" i="3"/>
  <c r="E13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S9" i="3"/>
  <c r="S64" i="2"/>
  <c r="R64" i="2"/>
  <c r="Q64" i="2"/>
  <c r="P64" i="2"/>
  <c r="E64" i="2"/>
  <c r="T64" i="2" s="1"/>
  <c r="S63" i="2"/>
  <c r="R63" i="2"/>
  <c r="Q63" i="2"/>
  <c r="P63" i="2"/>
  <c r="E63" i="2"/>
  <c r="S62" i="2"/>
  <c r="S60" i="2"/>
  <c r="R60" i="2"/>
  <c r="Q60" i="2"/>
  <c r="P60" i="2"/>
  <c r="E60" i="2"/>
  <c r="S59" i="2"/>
  <c r="R59" i="2"/>
  <c r="Q59" i="2"/>
  <c r="P59" i="2"/>
  <c r="E59" i="2"/>
  <c r="S58" i="2"/>
  <c r="R58" i="2"/>
  <c r="Q58" i="2"/>
  <c r="P58" i="2"/>
  <c r="E58" i="2"/>
  <c r="U58" i="2" s="1"/>
  <c r="S57" i="2"/>
  <c r="R57" i="2"/>
  <c r="Q57" i="2"/>
  <c r="P57" i="2"/>
  <c r="P56" i="2" s="1"/>
  <c r="E57" i="2"/>
  <c r="S56" i="2"/>
  <c r="S55" i="2"/>
  <c r="R55" i="2"/>
  <c r="Q55" i="2"/>
  <c r="P55" i="2"/>
  <c r="E55" i="2"/>
  <c r="S54" i="2"/>
  <c r="R54" i="2"/>
  <c r="Q54" i="2"/>
  <c r="P54" i="2"/>
  <c r="E54" i="2"/>
  <c r="S53" i="2"/>
  <c r="R53" i="2"/>
  <c r="Q53" i="2"/>
  <c r="P53" i="2"/>
  <c r="E53" i="2"/>
  <c r="S52" i="2"/>
  <c r="R52" i="2"/>
  <c r="Q52" i="2"/>
  <c r="P52" i="2"/>
  <c r="E52" i="2"/>
  <c r="S51" i="2"/>
  <c r="R51" i="2"/>
  <c r="Q51" i="2"/>
  <c r="P51" i="2"/>
  <c r="E51" i="2"/>
  <c r="S50" i="2"/>
  <c r="R50" i="2"/>
  <c r="Q50" i="2"/>
  <c r="P50" i="2"/>
  <c r="E50" i="2"/>
  <c r="U50" i="2" s="1"/>
  <c r="S49" i="2"/>
  <c r="R49" i="2"/>
  <c r="Q49" i="2"/>
  <c r="P49" i="2"/>
  <c r="E49" i="2"/>
  <c r="T49" i="2" s="1"/>
  <c r="S48" i="2"/>
  <c r="R48" i="2"/>
  <c r="Q48" i="2"/>
  <c r="P48" i="2"/>
  <c r="E48" i="2"/>
  <c r="S47" i="2"/>
  <c r="R47" i="2"/>
  <c r="Q47" i="2"/>
  <c r="P47" i="2"/>
  <c r="E47" i="2"/>
  <c r="U47" i="2" s="1"/>
  <c r="S46" i="2"/>
  <c r="R46" i="2"/>
  <c r="Q46" i="2"/>
  <c r="P46" i="2"/>
  <c r="E46" i="2"/>
  <c r="S45" i="2"/>
  <c r="R45" i="2"/>
  <c r="Q45" i="2"/>
  <c r="P45" i="2"/>
  <c r="E45" i="2"/>
  <c r="S44" i="2"/>
  <c r="R44" i="2"/>
  <c r="S42" i="2"/>
  <c r="R42" i="2"/>
  <c r="Q42" i="2"/>
  <c r="P42" i="2"/>
  <c r="E42" i="2"/>
  <c r="U42" i="2" s="1"/>
  <c r="S41" i="2"/>
  <c r="R41" i="2"/>
  <c r="Q41" i="2"/>
  <c r="P41" i="2"/>
  <c r="E41" i="2"/>
  <c r="U41" i="2" s="1"/>
  <c r="S40" i="2"/>
  <c r="R40" i="2"/>
  <c r="Q40" i="2"/>
  <c r="P40" i="2"/>
  <c r="E40" i="2"/>
  <c r="S39" i="2"/>
  <c r="R39" i="2"/>
  <c r="Q39" i="2"/>
  <c r="P39" i="2"/>
  <c r="E39" i="2"/>
  <c r="T39" i="2" s="1"/>
  <c r="S38" i="2"/>
  <c r="R38" i="2"/>
  <c r="Q38" i="2"/>
  <c r="P38" i="2"/>
  <c r="E38" i="2"/>
  <c r="S37" i="2"/>
  <c r="R37" i="2"/>
  <c r="Q37" i="2"/>
  <c r="P37" i="2"/>
  <c r="E37" i="2"/>
  <c r="S36" i="2"/>
  <c r="R36" i="2"/>
  <c r="Q36" i="2"/>
  <c r="P36" i="2"/>
  <c r="E36" i="2"/>
  <c r="S35" i="2"/>
  <c r="R35" i="2"/>
  <c r="Q35" i="2"/>
  <c r="P35" i="2"/>
  <c r="E35" i="2"/>
  <c r="U35" i="2" s="1"/>
  <c r="S34" i="2"/>
  <c r="R34" i="2"/>
  <c r="Q34" i="2"/>
  <c r="P34" i="2"/>
  <c r="E34" i="2"/>
  <c r="S33" i="2"/>
  <c r="R33" i="2"/>
  <c r="Q33" i="2"/>
  <c r="P33" i="2"/>
  <c r="E33" i="2"/>
  <c r="S32" i="2"/>
  <c r="R32" i="2"/>
  <c r="Q32" i="2"/>
  <c r="P32" i="2"/>
  <c r="E32" i="2"/>
  <c r="S31" i="2"/>
  <c r="R31" i="2"/>
  <c r="Q31" i="2"/>
  <c r="P31" i="2"/>
  <c r="E31" i="2"/>
  <c r="S30" i="2"/>
  <c r="R30" i="2"/>
  <c r="Q30" i="2"/>
  <c r="P30" i="2"/>
  <c r="E30" i="2"/>
  <c r="S29" i="2"/>
  <c r="R29" i="2"/>
  <c r="Q29" i="2"/>
  <c r="P29" i="2"/>
  <c r="E29" i="2"/>
  <c r="S27" i="2"/>
  <c r="R27" i="2"/>
  <c r="Q27" i="2"/>
  <c r="P27" i="2"/>
  <c r="E27" i="2"/>
  <c r="S26" i="2"/>
  <c r="R26" i="2"/>
  <c r="Q26" i="2"/>
  <c r="P26" i="2"/>
  <c r="E26" i="2"/>
  <c r="T26" i="2" s="1"/>
  <c r="S25" i="2"/>
  <c r="R25" i="2"/>
  <c r="Q25" i="2"/>
  <c r="P25" i="2"/>
  <c r="E25" i="2"/>
  <c r="S24" i="2"/>
  <c r="R24" i="2"/>
  <c r="Q24" i="2"/>
  <c r="P24" i="2"/>
  <c r="E24" i="2"/>
  <c r="S23" i="2"/>
  <c r="R23" i="2"/>
  <c r="Q23" i="2"/>
  <c r="P23" i="2"/>
  <c r="E23" i="2"/>
  <c r="S22" i="2"/>
  <c r="R22" i="2"/>
  <c r="Q22" i="2"/>
  <c r="P22" i="2"/>
  <c r="E22" i="2"/>
  <c r="S21" i="2"/>
  <c r="R21" i="2"/>
  <c r="Q21" i="2"/>
  <c r="P21" i="2"/>
  <c r="E21" i="2"/>
  <c r="S20" i="2"/>
  <c r="R20" i="2"/>
  <c r="Q20" i="2"/>
  <c r="P20" i="2"/>
  <c r="E20" i="2"/>
  <c r="S19" i="2"/>
  <c r="R19" i="2"/>
  <c r="Q19" i="2"/>
  <c r="P19" i="2"/>
  <c r="E19" i="2"/>
  <c r="S18" i="2"/>
  <c r="R18" i="2"/>
  <c r="Q18" i="2"/>
  <c r="P18" i="2"/>
  <c r="E18" i="2"/>
  <c r="T18" i="2" s="1"/>
  <c r="S17" i="2"/>
  <c r="R17" i="2"/>
  <c r="Q17" i="2"/>
  <c r="P17" i="2"/>
  <c r="E17" i="2"/>
  <c r="S16" i="2"/>
  <c r="R16" i="2"/>
  <c r="Q16" i="2"/>
  <c r="P16" i="2"/>
  <c r="E16" i="2"/>
  <c r="S15" i="2"/>
  <c r="R15" i="2"/>
  <c r="Q15" i="2"/>
  <c r="P15" i="2"/>
  <c r="E15" i="2"/>
  <c r="S14" i="2"/>
  <c r="R14" i="2"/>
  <c r="Q14" i="2"/>
  <c r="P14" i="2"/>
  <c r="E14" i="2"/>
  <c r="S13" i="2"/>
  <c r="R13" i="2"/>
  <c r="Q13" i="2"/>
  <c r="P13" i="2"/>
  <c r="E13" i="2"/>
  <c r="S12" i="2"/>
  <c r="R12" i="2"/>
  <c r="Q12" i="2"/>
  <c r="P12" i="2"/>
  <c r="E12" i="2"/>
  <c r="S11" i="2"/>
  <c r="R11" i="2"/>
  <c r="Q11" i="2"/>
  <c r="P11" i="2"/>
  <c r="E11" i="2"/>
  <c r="S10" i="2"/>
  <c r="R10" i="2"/>
  <c r="Q10" i="2"/>
  <c r="P10" i="2"/>
  <c r="E10" i="2"/>
  <c r="S9" i="2"/>
  <c r="S64" i="1"/>
  <c r="R64" i="1"/>
  <c r="Q64" i="1"/>
  <c r="P64" i="1"/>
  <c r="E64" i="1"/>
  <c r="U64" i="1" s="1"/>
  <c r="S63" i="1"/>
  <c r="R63" i="1"/>
  <c r="Q63" i="1"/>
  <c r="P63" i="1"/>
  <c r="E63" i="1"/>
  <c r="S62" i="1"/>
  <c r="R62" i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S57" i="1"/>
  <c r="R57" i="1"/>
  <c r="Q57" i="1"/>
  <c r="P57" i="1"/>
  <c r="E57" i="1"/>
  <c r="R56" i="1"/>
  <c r="S55" i="1"/>
  <c r="R55" i="1"/>
  <c r="Q55" i="1"/>
  <c r="P55" i="1"/>
  <c r="E55" i="1"/>
  <c r="U55" i="1" s="1"/>
  <c r="S54" i="1"/>
  <c r="R54" i="1"/>
  <c r="Q54" i="1"/>
  <c r="P54" i="1"/>
  <c r="E54" i="1"/>
  <c r="S53" i="1"/>
  <c r="R53" i="1"/>
  <c r="Q53" i="1"/>
  <c r="P53" i="1"/>
  <c r="E53" i="1"/>
  <c r="S52" i="1"/>
  <c r="R52" i="1"/>
  <c r="Q52" i="1"/>
  <c r="P52" i="1"/>
  <c r="E52" i="1"/>
  <c r="S51" i="1"/>
  <c r="R51" i="1"/>
  <c r="Q51" i="1"/>
  <c r="P51" i="1"/>
  <c r="E51" i="1"/>
  <c r="U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S47" i="1"/>
  <c r="R47" i="1"/>
  <c r="Q47" i="1"/>
  <c r="P47" i="1"/>
  <c r="E47" i="1"/>
  <c r="S46" i="1"/>
  <c r="R46" i="1"/>
  <c r="Q46" i="1"/>
  <c r="P46" i="1"/>
  <c r="E46" i="1"/>
  <c r="S45" i="1"/>
  <c r="R45" i="1"/>
  <c r="Q45" i="1"/>
  <c r="P45" i="1"/>
  <c r="E45" i="1"/>
  <c r="S44" i="1"/>
  <c r="S42" i="1"/>
  <c r="R42" i="1"/>
  <c r="Q42" i="1"/>
  <c r="P42" i="1"/>
  <c r="E42" i="1"/>
  <c r="S41" i="1"/>
  <c r="R41" i="1"/>
  <c r="Q41" i="1"/>
  <c r="P41" i="1"/>
  <c r="E41" i="1"/>
  <c r="U41" i="1" s="1"/>
  <c r="S40" i="1"/>
  <c r="R40" i="1"/>
  <c r="Q40" i="1"/>
  <c r="P40" i="1"/>
  <c r="E40" i="1"/>
  <c r="T40" i="1" s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S36" i="1"/>
  <c r="R36" i="1"/>
  <c r="Q36" i="1"/>
  <c r="U36" i="1" s="1"/>
  <c r="P36" i="1"/>
  <c r="E36" i="1"/>
  <c r="T36" i="1" s="1"/>
  <c r="S35" i="1"/>
  <c r="R35" i="1"/>
  <c r="Q35" i="1"/>
  <c r="P35" i="1"/>
  <c r="E35" i="1"/>
  <c r="U35" i="1" s="1"/>
  <c r="S34" i="1"/>
  <c r="R34" i="1"/>
  <c r="Q34" i="1"/>
  <c r="P34" i="1"/>
  <c r="E34" i="1"/>
  <c r="U34" i="1" s="1"/>
  <c r="S33" i="1"/>
  <c r="R33" i="1"/>
  <c r="Q33" i="1"/>
  <c r="P33" i="1"/>
  <c r="E33" i="1"/>
  <c r="U33" i="1" s="1"/>
  <c r="S32" i="1"/>
  <c r="R32" i="1"/>
  <c r="Q32" i="1"/>
  <c r="P32" i="1"/>
  <c r="E32" i="1"/>
  <c r="S31" i="1"/>
  <c r="R31" i="1"/>
  <c r="Q31" i="1"/>
  <c r="P31" i="1"/>
  <c r="E31" i="1"/>
  <c r="S30" i="1"/>
  <c r="R30" i="1"/>
  <c r="Q30" i="1"/>
  <c r="P30" i="1"/>
  <c r="E30" i="1"/>
  <c r="S29" i="1"/>
  <c r="R29" i="1"/>
  <c r="Q29" i="1"/>
  <c r="P29" i="1"/>
  <c r="E29" i="1"/>
  <c r="R28" i="1"/>
  <c r="S27" i="1"/>
  <c r="R27" i="1"/>
  <c r="Q27" i="1"/>
  <c r="P27" i="1"/>
  <c r="E27" i="1"/>
  <c r="S26" i="1"/>
  <c r="R26" i="1"/>
  <c r="Q26" i="1"/>
  <c r="P26" i="1"/>
  <c r="E26" i="1"/>
  <c r="S25" i="1"/>
  <c r="R25" i="1"/>
  <c r="Q25" i="1"/>
  <c r="P25" i="1"/>
  <c r="E25" i="1"/>
  <c r="U25" i="1" s="1"/>
  <c r="S24" i="1"/>
  <c r="R24" i="1"/>
  <c r="Q24" i="1"/>
  <c r="P24" i="1"/>
  <c r="E24" i="1"/>
  <c r="U24" i="1" s="1"/>
  <c r="S23" i="1"/>
  <c r="R23" i="1"/>
  <c r="Q23" i="1"/>
  <c r="P23" i="1"/>
  <c r="E23" i="1"/>
  <c r="U23" i="1" s="1"/>
  <c r="S22" i="1"/>
  <c r="R22" i="1"/>
  <c r="Q22" i="1"/>
  <c r="P22" i="1"/>
  <c r="T22" i="1" s="1"/>
  <c r="E22" i="1"/>
  <c r="U22" i="1" s="1"/>
  <c r="S21" i="1"/>
  <c r="R21" i="1"/>
  <c r="Q21" i="1"/>
  <c r="P21" i="1"/>
  <c r="E21" i="1"/>
  <c r="S20" i="1"/>
  <c r="R20" i="1"/>
  <c r="Q20" i="1"/>
  <c r="P20" i="1"/>
  <c r="E20" i="1"/>
  <c r="T20" i="1" s="1"/>
  <c r="S19" i="1"/>
  <c r="R19" i="1"/>
  <c r="Q19" i="1"/>
  <c r="P19" i="1"/>
  <c r="E19" i="1"/>
  <c r="T19" i="1" s="1"/>
  <c r="S18" i="1"/>
  <c r="R18" i="1"/>
  <c r="Q18" i="1"/>
  <c r="P18" i="1"/>
  <c r="E18" i="1"/>
  <c r="U18" i="1" s="1"/>
  <c r="S17" i="1"/>
  <c r="R17" i="1"/>
  <c r="Q17" i="1"/>
  <c r="P17" i="1"/>
  <c r="E17" i="1"/>
  <c r="U17" i="1" s="1"/>
  <c r="S16" i="1"/>
  <c r="R16" i="1"/>
  <c r="Q16" i="1"/>
  <c r="P16" i="1"/>
  <c r="E16" i="1"/>
  <c r="S15" i="1"/>
  <c r="R15" i="1"/>
  <c r="Q15" i="1"/>
  <c r="P15" i="1"/>
  <c r="E15" i="1"/>
  <c r="S14" i="1"/>
  <c r="R14" i="1"/>
  <c r="Q14" i="1"/>
  <c r="P14" i="1"/>
  <c r="E14" i="1"/>
  <c r="S13" i="1"/>
  <c r="R13" i="1"/>
  <c r="Q13" i="1"/>
  <c r="P13" i="1"/>
  <c r="E13" i="1"/>
  <c r="S12" i="1"/>
  <c r="R12" i="1"/>
  <c r="Q12" i="1"/>
  <c r="P12" i="1"/>
  <c r="T12" i="1" s="1"/>
  <c r="E12" i="1"/>
  <c r="S11" i="1"/>
  <c r="R11" i="1"/>
  <c r="Q11" i="1"/>
  <c r="P11" i="1"/>
  <c r="E11" i="1"/>
  <c r="T11" i="1" s="1"/>
  <c r="S10" i="1"/>
  <c r="R10" i="1"/>
  <c r="Q10" i="1"/>
  <c r="P10" i="1"/>
  <c r="E10" i="1"/>
  <c r="U10" i="1" s="1"/>
  <c r="S9" i="1"/>
  <c r="W43" i="2" l="1"/>
  <c r="V43" i="5"/>
  <c r="V43" i="7"/>
  <c r="V43" i="11"/>
  <c r="W43" i="19"/>
  <c r="G43" i="2"/>
  <c r="J43" i="3"/>
  <c r="R43" i="3" s="1"/>
  <c r="G43" i="4"/>
  <c r="N43" i="5"/>
  <c r="F43" i="5"/>
  <c r="K43" i="6"/>
  <c r="S43" i="6" s="1"/>
  <c r="B43" i="6"/>
  <c r="F43" i="7"/>
  <c r="C43" i="8"/>
  <c r="H43" i="15"/>
  <c r="L43" i="18"/>
  <c r="D43" i="18"/>
  <c r="G43" i="19"/>
  <c r="O43" i="20"/>
  <c r="H43" i="1"/>
  <c r="V8" i="14"/>
  <c r="O8" i="7"/>
  <c r="F8" i="12"/>
  <c r="J8" i="14"/>
  <c r="U47" i="20"/>
  <c r="T13" i="19"/>
  <c r="T33" i="18"/>
  <c r="U31" i="18"/>
  <c r="T31" i="18"/>
  <c r="U47" i="17"/>
  <c r="T46" i="17"/>
  <c r="U37" i="17"/>
  <c r="T23" i="17"/>
  <c r="U47" i="16"/>
  <c r="U13" i="16"/>
  <c r="T47" i="13"/>
  <c r="U25" i="11"/>
  <c r="U33" i="10"/>
  <c r="T33" i="10"/>
  <c r="U31" i="8"/>
  <c r="U25" i="8"/>
  <c r="T25" i="8"/>
  <c r="U31" i="7"/>
  <c r="U31" i="6"/>
  <c r="T33" i="5"/>
  <c r="U20" i="5"/>
  <c r="U12" i="5"/>
  <c r="T12" i="5"/>
  <c r="T47" i="2"/>
  <c r="U13" i="2"/>
  <c r="T13" i="2"/>
  <c r="U53" i="14"/>
  <c r="M43" i="5"/>
  <c r="G43" i="7"/>
  <c r="L43" i="8"/>
  <c r="B43" i="9"/>
  <c r="F43" i="10"/>
  <c r="N43" i="12"/>
  <c r="C43" i="13"/>
  <c r="F43" i="15"/>
  <c r="H43" i="20"/>
  <c r="G43" i="1"/>
  <c r="V8" i="20"/>
  <c r="L8" i="4"/>
  <c r="I8" i="9"/>
  <c r="D8" i="13"/>
  <c r="G8" i="14"/>
  <c r="L8" i="16"/>
  <c r="D8" i="19"/>
  <c r="J43" i="15"/>
  <c r="R43" i="15" s="1"/>
  <c r="I8" i="7"/>
  <c r="F8" i="20"/>
  <c r="D8" i="12"/>
  <c r="J61" i="13"/>
  <c r="J65" i="13" s="1"/>
  <c r="H43" i="4"/>
  <c r="D43" i="5"/>
  <c r="J43" i="6"/>
  <c r="R43" i="6" s="1"/>
  <c r="H43" i="7"/>
  <c r="M43" i="8"/>
  <c r="D43" i="8"/>
  <c r="G43" i="10"/>
  <c r="D43" i="11"/>
  <c r="F43" i="12"/>
  <c r="B43" i="17"/>
  <c r="F43" i="20"/>
  <c r="G8" i="4"/>
  <c r="K8" i="11"/>
  <c r="K8" i="14"/>
  <c r="S9" i="17"/>
  <c r="U33" i="15"/>
  <c r="U47" i="13"/>
  <c r="O43" i="2"/>
  <c r="I43" i="3"/>
  <c r="O43" i="5"/>
  <c r="I43" i="6"/>
  <c r="F43" i="11"/>
  <c r="C43" i="12"/>
  <c r="F43" i="13"/>
  <c r="D43" i="14"/>
  <c r="N43" i="18"/>
  <c r="C43" i="18"/>
  <c r="I43" i="19"/>
  <c r="N43" i="20"/>
  <c r="C8" i="4"/>
  <c r="C8" i="12"/>
  <c r="S28" i="18"/>
  <c r="H8" i="18"/>
  <c r="G8" i="19"/>
  <c r="K8" i="20"/>
  <c r="B8" i="3"/>
  <c r="U13" i="15"/>
  <c r="U13" i="12"/>
  <c r="F43" i="4"/>
  <c r="N8" i="5"/>
  <c r="L8" i="9"/>
  <c r="I8" i="10"/>
  <c r="H8" i="11"/>
  <c r="I8" i="14"/>
  <c r="C8" i="18"/>
  <c r="R28" i="20"/>
  <c r="T13" i="12"/>
  <c r="M8" i="13"/>
  <c r="C8" i="19"/>
  <c r="T25" i="1"/>
  <c r="K8" i="17"/>
  <c r="K61" i="17" s="1"/>
  <c r="K65" i="17" s="1"/>
  <c r="T53" i="14"/>
  <c r="F8" i="19"/>
  <c r="D43" i="10"/>
  <c r="M43" i="18"/>
  <c r="F43" i="18"/>
  <c r="S28" i="7"/>
  <c r="G8" i="12"/>
  <c r="K8" i="16"/>
  <c r="K43" i="10"/>
  <c r="S43" i="10" s="1"/>
  <c r="S44" i="10"/>
  <c r="J43" i="10"/>
  <c r="R43" i="10" s="1"/>
  <c r="R44" i="10"/>
  <c r="K8" i="10"/>
  <c r="S9" i="10"/>
  <c r="T63" i="20"/>
  <c r="U63" i="20"/>
  <c r="U60" i="20"/>
  <c r="T60" i="20"/>
  <c r="U55" i="20"/>
  <c r="T55" i="20"/>
  <c r="T51" i="20"/>
  <c r="U51" i="20"/>
  <c r="U50" i="20"/>
  <c r="T50" i="20"/>
  <c r="T40" i="20"/>
  <c r="U40" i="20"/>
  <c r="T39" i="20"/>
  <c r="U39" i="20"/>
  <c r="U38" i="20"/>
  <c r="T38" i="20"/>
  <c r="T37" i="20"/>
  <c r="U37" i="20"/>
  <c r="T33" i="20"/>
  <c r="U33" i="20"/>
  <c r="U32" i="20"/>
  <c r="T32" i="20"/>
  <c r="T31" i="20"/>
  <c r="U31" i="20"/>
  <c r="T30" i="20"/>
  <c r="U30" i="20"/>
  <c r="U27" i="20"/>
  <c r="T27" i="20"/>
  <c r="U26" i="20"/>
  <c r="T26" i="20"/>
  <c r="T25" i="20"/>
  <c r="U25" i="20"/>
  <c r="T24" i="20"/>
  <c r="U24" i="20"/>
  <c r="T20" i="20"/>
  <c r="U20" i="20"/>
  <c r="U19" i="20"/>
  <c r="T19" i="20"/>
  <c r="T17" i="20"/>
  <c r="U17" i="20"/>
  <c r="T16" i="20"/>
  <c r="U16" i="20"/>
  <c r="U15" i="20"/>
  <c r="T15" i="20"/>
  <c r="T12" i="20"/>
  <c r="U12" i="20"/>
  <c r="T11" i="20"/>
  <c r="U11" i="20"/>
  <c r="U64" i="19"/>
  <c r="T64" i="19"/>
  <c r="U55" i="19"/>
  <c r="T55" i="19"/>
  <c r="T54" i="19"/>
  <c r="U54" i="19"/>
  <c r="U53" i="19"/>
  <c r="T53" i="19"/>
  <c r="U52" i="19"/>
  <c r="T52" i="19"/>
  <c r="T49" i="19"/>
  <c r="U49" i="19"/>
  <c r="T48" i="19"/>
  <c r="U48" i="19"/>
  <c r="U47" i="19"/>
  <c r="T47" i="19"/>
  <c r="T46" i="19"/>
  <c r="U46" i="19"/>
  <c r="T45" i="19"/>
  <c r="U45" i="19"/>
  <c r="T38" i="19"/>
  <c r="U38" i="19"/>
  <c r="U37" i="19"/>
  <c r="T37" i="19"/>
  <c r="T36" i="19"/>
  <c r="U36" i="19"/>
  <c r="T35" i="19"/>
  <c r="U35" i="19"/>
  <c r="U34" i="19"/>
  <c r="T34" i="19"/>
  <c r="T31" i="19"/>
  <c r="U31" i="19"/>
  <c r="T30" i="19"/>
  <c r="U30" i="19"/>
  <c r="T26" i="19"/>
  <c r="U26" i="19"/>
  <c r="T25" i="19"/>
  <c r="U25" i="19"/>
  <c r="T23" i="19"/>
  <c r="U23" i="19"/>
  <c r="T22" i="19"/>
  <c r="U22" i="19"/>
  <c r="U21" i="19"/>
  <c r="T21" i="19"/>
  <c r="U16" i="19"/>
  <c r="T16" i="19"/>
  <c r="T15" i="19"/>
  <c r="U15" i="19"/>
  <c r="T14" i="19"/>
  <c r="U14" i="19"/>
  <c r="U64" i="18"/>
  <c r="T64" i="18"/>
  <c r="T63" i="18"/>
  <c r="U63" i="18"/>
  <c r="T59" i="18"/>
  <c r="U59" i="18"/>
  <c r="U57" i="18"/>
  <c r="T57" i="18"/>
  <c r="T54" i="18"/>
  <c r="U54" i="18"/>
  <c r="U53" i="18"/>
  <c r="T53" i="18"/>
  <c r="T51" i="18"/>
  <c r="U51" i="18"/>
  <c r="U50" i="18"/>
  <c r="T50" i="18"/>
  <c r="U49" i="18"/>
  <c r="T49" i="18"/>
  <c r="T46" i="18"/>
  <c r="U46" i="18"/>
  <c r="U42" i="18"/>
  <c r="T42" i="18"/>
  <c r="U41" i="18"/>
  <c r="T41" i="18"/>
  <c r="T36" i="18"/>
  <c r="U36" i="18"/>
  <c r="U34" i="18"/>
  <c r="T34" i="18"/>
  <c r="T32" i="18"/>
  <c r="U32" i="18"/>
  <c r="U27" i="18"/>
  <c r="T27" i="18"/>
  <c r="U26" i="18"/>
  <c r="T26" i="18"/>
  <c r="T23" i="18"/>
  <c r="U23" i="18"/>
  <c r="T22" i="18"/>
  <c r="U22" i="18"/>
  <c r="U21" i="18"/>
  <c r="T21" i="18"/>
  <c r="U20" i="18"/>
  <c r="T20" i="18"/>
  <c r="U18" i="18"/>
  <c r="T18" i="18"/>
  <c r="T14" i="18"/>
  <c r="U14" i="18"/>
  <c r="U13" i="18"/>
  <c r="T13" i="18"/>
  <c r="U12" i="18"/>
  <c r="T12" i="18"/>
  <c r="U10" i="18"/>
  <c r="T10" i="18"/>
  <c r="T63" i="17"/>
  <c r="U63" i="17"/>
  <c r="U59" i="17"/>
  <c r="T59" i="17"/>
  <c r="U55" i="17"/>
  <c r="T55" i="17"/>
  <c r="U54" i="17"/>
  <c r="T54" i="17"/>
  <c r="T51" i="17"/>
  <c r="U51" i="17"/>
  <c r="U50" i="17"/>
  <c r="T50" i="17"/>
  <c r="U40" i="17"/>
  <c r="T40" i="17"/>
  <c r="U38" i="17"/>
  <c r="T38" i="17"/>
  <c r="U36" i="17"/>
  <c r="T36" i="17"/>
  <c r="U32" i="17"/>
  <c r="T32" i="17"/>
  <c r="T31" i="17"/>
  <c r="U31" i="17"/>
  <c r="T30" i="17"/>
  <c r="U30" i="17"/>
  <c r="U29" i="17"/>
  <c r="T29" i="17"/>
  <c r="T27" i="17"/>
  <c r="U27" i="17"/>
  <c r="U26" i="17"/>
  <c r="T26" i="17"/>
  <c r="T25" i="17"/>
  <c r="U25" i="17"/>
  <c r="T22" i="17"/>
  <c r="U22" i="17"/>
  <c r="U21" i="17"/>
  <c r="T21" i="17"/>
  <c r="U17" i="17"/>
  <c r="T17" i="17"/>
  <c r="T16" i="17"/>
  <c r="U16" i="17"/>
  <c r="U15" i="17"/>
  <c r="T15" i="17"/>
  <c r="T12" i="17"/>
  <c r="U12" i="17"/>
  <c r="U64" i="16"/>
  <c r="T64" i="16"/>
  <c r="T59" i="16"/>
  <c r="U59" i="16"/>
  <c r="T58" i="16"/>
  <c r="U58" i="16"/>
  <c r="T55" i="16"/>
  <c r="U55" i="16"/>
  <c r="T54" i="16"/>
  <c r="U54" i="16"/>
  <c r="T53" i="16"/>
  <c r="U53" i="16"/>
  <c r="T49" i="16"/>
  <c r="U49" i="16"/>
  <c r="T48" i="16"/>
  <c r="U48" i="16"/>
  <c r="T41" i="16"/>
  <c r="U41" i="16"/>
  <c r="U40" i="16"/>
  <c r="T40" i="16"/>
  <c r="T38" i="16"/>
  <c r="U38" i="16"/>
  <c r="U37" i="16"/>
  <c r="T37" i="16"/>
  <c r="T33" i="16"/>
  <c r="U33" i="16"/>
  <c r="U32" i="16"/>
  <c r="T32" i="16"/>
  <c r="T31" i="16"/>
  <c r="U31" i="16"/>
  <c r="U30" i="16"/>
  <c r="T30" i="16"/>
  <c r="U27" i="16"/>
  <c r="T27" i="16"/>
  <c r="T26" i="16"/>
  <c r="U26" i="16"/>
  <c r="U25" i="16"/>
  <c r="T25" i="16"/>
  <c r="T24" i="16"/>
  <c r="U24" i="16"/>
  <c r="T21" i="16"/>
  <c r="U21" i="16"/>
  <c r="T20" i="16"/>
  <c r="U20" i="16"/>
  <c r="T17" i="16"/>
  <c r="U17" i="16"/>
  <c r="T16" i="16"/>
  <c r="U16" i="16"/>
  <c r="T12" i="16"/>
  <c r="U12" i="16"/>
  <c r="T10" i="16"/>
  <c r="U10" i="16"/>
  <c r="T64" i="15"/>
  <c r="U64" i="15"/>
  <c r="T60" i="15"/>
  <c r="U60" i="15"/>
  <c r="U59" i="15"/>
  <c r="T59" i="15"/>
  <c r="T58" i="15"/>
  <c r="U58" i="15"/>
  <c r="U57" i="15"/>
  <c r="T57" i="15"/>
  <c r="T55" i="15"/>
  <c r="U55" i="15"/>
  <c r="U54" i="15"/>
  <c r="T54" i="15"/>
  <c r="T53" i="15"/>
  <c r="U53" i="15"/>
  <c r="U52" i="15"/>
  <c r="T52" i="15"/>
  <c r="T51" i="15"/>
  <c r="U51" i="15"/>
  <c r="U46" i="15"/>
  <c r="T46" i="15"/>
  <c r="T45" i="15"/>
  <c r="U45" i="15"/>
  <c r="T41" i="15"/>
  <c r="U41" i="15"/>
  <c r="T37" i="15"/>
  <c r="U37" i="15"/>
  <c r="U36" i="15"/>
  <c r="T36" i="15"/>
  <c r="T35" i="15"/>
  <c r="U35" i="15"/>
  <c r="T34" i="15"/>
  <c r="U34" i="15"/>
  <c r="T30" i="15"/>
  <c r="U30" i="15"/>
  <c r="U29" i="15"/>
  <c r="T29" i="15"/>
  <c r="T25" i="15"/>
  <c r="U25" i="15"/>
  <c r="U24" i="15"/>
  <c r="T24" i="15"/>
  <c r="U23" i="15"/>
  <c r="T23" i="15"/>
  <c r="T22" i="15"/>
  <c r="U22" i="15"/>
  <c r="T21" i="15"/>
  <c r="U21" i="15"/>
  <c r="T20" i="15"/>
  <c r="U20" i="15"/>
  <c r="T17" i="15"/>
  <c r="U17" i="15"/>
  <c r="T16" i="15"/>
  <c r="U16" i="15"/>
  <c r="U15" i="15"/>
  <c r="T15" i="15"/>
  <c r="T14" i="15"/>
  <c r="U14" i="15"/>
  <c r="T60" i="14"/>
  <c r="U60" i="14"/>
  <c r="T59" i="14"/>
  <c r="U59" i="14"/>
  <c r="T58" i="14"/>
  <c r="U58" i="14"/>
  <c r="T55" i="14"/>
  <c r="U55" i="14"/>
  <c r="T54" i="14"/>
  <c r="U54" i="14"/>
  <c r="T50" i="14"/>
  <c r="U50" i="14"/>
  <c r="T49" i="14"/>
  <c r="U49" i="14"/>
  <c r="T47" i="14"/>
  <c r="U47" i="14"/>
  <c r="T40" i="14"/>
  <c r="U40" i="14"/>
  <c r="T39" i="14"/>
  <c r="U39" i="14"/>
  <c r="T37" i="14"/>
  <c r="U37" i="14"/>
  <c r="U36" i="14"/>
  <c r="T36" i="14"/>
  <c r="T35" i="14"/>
  <c r="U35" i="14"/>
  <c r="T32" i="14"/>
  <c r="U32" i="14"/>
  <c r="T31" i="14"/>
  <c r="U31" i="14"/>
  <c r="U30" i="14"/>
  <c r="T30" i="14"/>
  <c r="T29" i="14"/>
  <c r="U29" i="14"/>
  <c r="T27" i="14"/>
  <c r="U27" i="14"/>
  <c r="T26" i="14"/>
  <c r="U26" i="14"/>
  <c r="U25" i="14"/>
  <c r="T25" i="14"/>
  <c r="T24" i="14"/>
  <c r="U24" i="14"/>
  <c r="U23" i="14"/>
  <c r="T23" i="14"/>
  <c r="U22" i="14"/>
  <c r="T22" i="14"/>
  <c r="T19" i="14"/>
  <c r="U19" i="14"/>
  <c r="U18" i="14"/>
  <c r="T18" i="14"/>
  <c r="U17" i="14"/>
  <c r="T17" i="14"/>
  <c r="T16" i="14"/>
  <c r="U16" i="14"/>
  <c r="U15" i="14"/>
  <c r="T15" i="14"/>
  <c r="U14" i="14"/>
  <c r="T14" i="14"/>
  <c r="T10" i="14"/>
  <c r="U10" i="14"/>
  <c r="T60" i="13"/>
  <c r="U60" i="13"/>
  <c r="U55" i="13"/>
  <c r="T55" i="13"/>
  <c r="T52" i="13"/>
  <c r="U52" i="13"/>
  <c r="T49" i="13"/>
  <c r="U49" i="13"/>
  <c r="T42" i="13"/>
  <c r="U42" i="13"/>
  <c r="T41" i="13"/>
  <c r="U41" i="13"/>
  <c r="U40" i="13"/>
  <c r="T40" i="13"/>
  <c r="T39" i="13"/>
  <c r="U39" i="13"/>
  <c r="T38" i="13"/>
  <c r="U38" i="13"/>
  <c r="T37" i="13"/>
  <c r="U37" i="13"/>
  <c r="U32" i="13"/>
  <c r="T32" i="13"/>
  <c r="T31" i="13"/>
  <c r="U31" i="13"/>
  <c r="T30" i="13"/>
  <c r="U30" i="13"/>
  <c r="T29" i="13"/>
  <c r="U29" i="13"/>
  <c r="U27" i="13"/>
  <c r="T27" i="13"/>
  <c r="T26" i="13"/>
  <c r="U26" i="13"/>
  <c r="U25" i="13"/>
  <c r="T25" i="13"/>
  <c r="U24" i="13"/>
  <c r="T24" i="13"/>
  <c r="T21" i="13"/>
  <c r="U21" i="13"/>
  <c r="T20" i="13"/>
  <c r="U20" i="13"/>
  <c r="U19" i="13"/>
  <c r="T19" i="13"/>
  <c r="T18" i="13"/>
  <c r="U18" i="13"/>
  <c r="U17" i="13"/>
  <c r="T17" i="13"/>
  <c r="T16" i="13"/>
  <c r="U16" i="13"/>
  <c r="U11" i="13"/>
  <c r="T11" i="13"/>
  <c r="T10" i="13"/>
  <c r="U10" i="13"/>
  <c r="T63" i="12"/>
  <c r="U63" i="12"/>
  <c r="T57" i="12"/>
  <c r="U57" i="12"/>
  <c r="U55" i="12"/>
  <c r="T55" i="12"/>
  <c r="U51" i="12"/>
  <c r="T51" i="12"/>
  <c r="T49" i="12"/>
  <c r="U49" i="12"/>
  <c r="U48" i="12"/>
  <c r="T48" i="12"/>
  <c r="T40" i="12"/>
  <c r="U40" i="12"/>
  <c r="U34" i="12"/>
  <c r="T34" i="12"/>
  <c r="T31" i="12"/>
  <c r="U31" i="12"/>
  <c r="U30" i="12"/>
  <c r="T30" i="12"/>
  <c r="T27" i="12"/>
  <c r="U27" i="12"/>
  <c r="U26" i="12"/>
  <c r="T26" i="12"/>
  <c r="T25" i="12"/>
  <c r="U25" i="12"/>
  <c r="T22" i="12"/>
  <c r="U22" i="12"/>
  <c r="U18" i="12"/>
  <c r="T18" i="12"/>
  <c r="T17" i="12"/>
  <c r="U17" i="12"/>
  <c r="T14" i="12"/>
  <c r="U14" i="12"/>
  <c r="T10" i="12"/>
  <c r="U10" i="12"/>
  <c r="U63" i="11"/>
  <c r="T63" i="11"/>
  <c r="U57" i="11"/>
  <c r="T57" i="11"/>
  <c r="U55" i="11"/>
  <c r="T55" i="11"/>
  <c r="T52" i="11"/>
  <c r="U52" i="11"/>
  <c r="U50" i="11"/>
  <c r="T50" i="11"/>
  <c r="U42" i="11"/>
  <c r="T42" i="11"/>
  <c r="T41" i="11"/>
  <c r="U41" i="11"/>
  <c r="U39" i="11"/>
  <c r="T39" i="11"/>
  <c r="T38" i="11"/>
  <c r="U38" i="11"/>
  <c r="U37" i="11"/>
  <c r="T37" i="11"/>
  <c r="T36" i="11"/>
  <c r="U36" i="11"/>
  <c r="T35" i="11"/>
  <c r="U35" i="11"/>
  <c r="T32" i="11"/>
  <c r="U32" i="11"/>
  <c r="U31" i="11"/>
  <c r="T31" i="11"/>
  <c r="U30" i="11"/>
  <c r="T30" i="11"/>
  <c r="T27" i="11"/>
  <c r="U27" i="11"/>
  <c r="T26" i="11"/>
  <c r="U26" i="11"/>
  <c r="U22" i="11"/>
  <c r="T22" i="11"/>
  <c r="U21" i="11"/>
  <c r="T21" i="11"/>
  <c r="T20" i="11"/>
  <c r="U20" i="11"/>
  <c r="U19" i="11"/>
  <c r="T19" i="11"/>
  <c r="U18" i="11"/>
  <c r="T18" i="11"/>
  <c r="U14" i="11"/>
  <c r="T14" i="11"/>
  <c r="U13" i="11"/>
  <c r="T13" i="11"/>
  <c r="U12" i="11"/>
  <c r="T12" i="11"/>
  <c r="U10" i="11"/>
  <c r="T10" i="11"/>
  <c r="U63" i="10"/>
  <c r="T63" i="10"/>
  <c r="U60" i="10"/>
  <c r="T60" i="10"/>
  <c r="U59" i="10"/>
  <c r="T59" i="10"/>
  <c r="U55" i="10"/>
  <c r="T55" i="10"/>
  <c r="T54" i="10"/>
  <c r="U54" i="10"/>
  <c r="T51" i="10"/>
  <c r="U51" i="10"/>
  <c r="U49" i="10"/>
  <c r="T49" i="10"/>
  <c r="T42" i="10"/>
  <c r="U42" i="10"/>
  <c r="T41" i="10"/>
  <c r="U41" i="10"/>
  <c r="U36" i="10"/>
  <c r="T36" i="10"/>
  <c r="U35" i="10"/>
  <c r="T35" i="10"/>
  <c r="U34" i="10"/>
  <c r="T34" i="10"/>
  <c r="T30" i="10"/>
  <c r="U30" i="10"/>
  <c r="U29" i="10"/>
  <c r="T29" i="10"/>
  <c r="T27" i="10"/>
  <c r="U27" i="10"/>
  <c r="U26" i="10"/>
  <c r="T26" i="10"/>
  <c r="T25" i="10"/>
  <c r="U25" i="10"/>
  <c r="U24" i="10"/>
  <c r="T24" i="10"/>
  <c r="T21" i="10"/>
  <c r="U21" i="10"/>
  <c r="T20" i="10"/>
  <c r="U20" i="10"/>
  <c r="U19" i="10"/>
  <c r="T19" i="10"/>
  <c r="U18" i="10"/>
  <c r="T18" i="10"/>
  <c r="U13" i="10"/>
  <c r="T13" i="10"/>
  <c r="T12" i="10"/>
  <c r="U12" i="10"/>
  <c r="T58" i="9"/>
  <c r="U58" i="9"/>
  <c r="T54" i="9"/>
  <c r="U54" i="9"/>
  <c r="T53" i="9"/>
  <c r="U53" i="9"/>
  <c r="U46" i="9"/>
  <c r="T46" i="9"/>
  <c r="T45" i="9"/>
  <c r="U45" i="9"/>
  <c r="T42" i="9"/>
  <c r="U42" i="9"/>
  <c r="U39" i="9"/>
  <c r="T39" i="9"/>
  <c r="U38" i="9"/>
  <c r="T38" i="9"/>
  <c r="T37" i="9"/>
  <c r="U37" i="9"/>
  <c r="T36" i="9"/>
  <c r="U36" i="9"/>
  <c r="U35" i="9"/>
  <c r="T35" i="9"/>
  <c r="T32" i="9"/>
  <c r="U32" i="9"/>
  <c r="T31" i="9"/>
  <c r="U31" i="9"/>
  <c r="T30" i="9"/>
  <c r="U30" i="9"/>
  <c r="T27" i="9"/>
  <c r="U27" i="9"/>
  <c r="T26" i="9"/>
  <c r="U26" i="9"/>
  <c r="U25" i="9"/>
  <c r="T25" i="9"/>
  <c r="T24" i="9"/>
  <c r="U24" i="9"/>
  <c r="U19" i="9"/>
  <c r="T19" i="9"/>
  <c r="U17" i="9"/>
  <c r="T17" i="9"/>
  <c r="U16" i="9"/>
  <c r="T16" i="9"/>
  <c r="U12" i="9"/>
  <c r="T12" i="9"/>
  <c r="T10" i="9"/>
  <c r="U10" i="9"/>
  <c r="T64" i="8"/>
  <c r="U64" i="8"/>
  <c r="T63" i="8"/>
  <c r="U63" i="8"/>
  <c r="T53" i="8"/>
  <c r="U53" i="8"/>
  <c r="T52" i="8"/>
  <c r="U52" i="8"/>
  <c r="T51" i="8"/>
  <c r="U51" i="8"/>
  <c r="U50" i="8"/>
  <c r="T50" i="8"/>
  <c r="T49" i="8"/>
  <c r="U49" i="8"/>
  <c r="U42" i="8"/>
  <c r="T42" i="8"/>
  <c r="T39" i="8"/>
  <c r="U39" i="8"/>
  <c r="T38" i="8"/>
  <c r="U38" i="8"/>
  <c r="T33" i="8"/>
  <c r="U33" i="8"/>
  <c r="U32" i="8"/>
  <c r="T32" i="8"/>
  <c r="U30" i="8"/>
  <c r="T30" i="8"/>
  <c r="T27" i="8"/>
  <c r="U27" i="8"/>
  <c r="T26" i="8"/>
  <c r="U26" i="8"/>
  <c r="T22" i="8"/>
  <c r="U22" i="8"/>
  <c r="U21" i="8"/>
  <c r="T21" i="8"/>
  <c r="T20" i="8"/>
  <c r="U20" i="8"/>
  <c r="T19" i="8"/>
  <c r="U19" i="8"/>
  <c r="T18" i="8"/>
  <c r="U18" i="8"/>
  <c r="T17" i="8"/>
  <c r="U17" i="8"/>
  <c r="T12" i="8"/>
  <c r="U12" i="8"/>
  <c r="U10" i="8"/>
  <c r="T10" i="8"/>
  <c r="U64" i="7"/>
  <c r="T64" i="7"/>
  <c r="U63" i="7"/>
  <c r="T63" i="7"/>
  <c r="T57" i="7"/>
  <c r="U57" i="7"/>
  <c r="T54" i="7"/>
  <c r="U54" i="7"/>
  <c r="T53" i="7"/>
  <c r="U53" i="7"/>
  <c r="T52" i="7"/>
  <c r="U52" i="7"/>
  <c r="T49" i="7"/>
  <c r="U49" i="7"/>
  <c r="U42" i="7"/>
  <c r="T42" i="7"/>
  <c r="T41" i="7"/>
  <c r="U41" i="7"/>
  <c r="T40" i="7"/>
  <c r="U40" i="7"/>
  <c r="U39" i="7"/>
  <c r="T39" i="7"/>
  <c r="U33" i="7"/>
  <c r="T33" i="7"/>
  <c r="U32" i="7"/>
  <c r="T32" i="7"/>
  <c r="T27" i="7"/>
  <c r="U27" i="7"/>
  <c r="T26" i="7"/>
  <c r="U26" i="7"/>
  <c r="T22" i="7"/>
  <c r="U22" i="7"/>
  <c r="U21" i="7"/>
  <c r="T21" i="7"/>
  <c r="U20" i="7"/>
  <c r="T20" i="7"/>
  <c r="U12" i="7"/>
  <c r="T12" i="7"/>
  <c r="T10" i="7"/>
  <c r="U10" i="7"/>
  <c r="T64" i="6"/>
  <c r="U64" i="6"/>
  <c r="T57" i="6"/>
  <c r="U57" i="6"/>
  <c r="T53" i="6"/>
  <c r="U53" i="6"/>
  <c r="T51" i="6"/>
  <c r="U51" i="6"/>
  <c r="U50" i="6"/>
  <c r="T50" i="6"/>
  <c r="T47" i="6"/>
  <c r="U47" i="6"/>
  <c r="U46" i="6"/>
  <c r="T46" i="6"/>
  <c r="U45" i="6"/>
  <c r="T45" i="6"/>
  <c r="T42" i="6"/>
  <c r="U42" i="6"/>
  <c r="T40" i="6"/>
  <c r="U40" i="6"/>
  <c r="U34" i="6"/>
  <c r="T34" i="6"/>
  <c r="T33" i="6"/>
  <c r="U33" i="6"/>
  <c r="T32" i="6"/>
  <c r="U32" i="6"/>
  <c r="U27" i="6"/>
  <c r="T27" i="6"/>
  <c r="U25" i="6"/>
  <c r="T25" i="6"/>
  <c r="T24" i="6"/>
  <c r="U24" i="6"/>
  <c r="U23" i="6"/>
  <c r="T23" i="6"/>
  <c r="T21" i="6"/>
  <c r="U21" i="6"/>
  <c r="T19" i="6"/>
  <c r="U19" i="6"/>
  <c r="T18" i="6"/>
  <c r="U18" i="6"/>
  <c r="U17" i="6"/>
  <c r="T17" i="6"/>
  <c r="T14" i="6"/>
  <c r="U14" i="6"/>
  <c r="U13" i="6"/>
  <c r="T13" i="6"/>
  <c r="U12" i="6"/>
  <c r="T12" i="6"/>
  <c r="U58" i="5"/>
  <c r="T58" i="5"/>
  <c r="U53" i="5"/>
  <c r="T53" i="5"/>
  <c r="T50" i="5"/>
  <c r="U50" i="5"/>
  <c r="T47" i="5"/>
  <c r="U47" i="5"/>
  <c r="T46" i="5"/>
  <c r="U46" i="5"/>
  <c r="U45" i="5"/>
  <c r="T45" i="5"/>
  <c r="U42" i="5"/>
  <c r="T42" i="5"/>
  <c r="T41" i="5"/>
  <c r="U41" i="5"/>
  <c r="T38" i="5"/>
  <c r="U38" i="5"/>
  <c r="U37" i="5"/>
  <c r="T37" i="5"/>
  <c r="U32" i="5"/>
  <c r="T32" i="5"/>
  <c r="U27" i="5"/>
  <c r="T27" i="5"/>
  <c r="T24" i="5"/>
  <c r="U24" i="5"/>
  <c r="T23" i="5"/>
  <c r="U23" i="5"/>
  <c r="T22" i="5"/>
  <c r="U22" i="5"/>
  <c r="T21" i="5"/>
  <c r="U21" i="5"/>
  <c r="T17" i="5"/>
  <c r="U17" i="5"/>
  <c r="T16" i="5"/>
  <c r="U16" i="5"/>
  <c r="U14" i="5"/>
  <c r="T14" i="5"/>
  <c r="U64" i="4"/>
  <c r="T64" i="4"/>
  <c r="T59" i="4"/>
  <c r="U59" i="4"/>
  <c r="T58" i="4"/>
  <c r="U58" i="4"/>
  <c r="T57" i="4"/>
  <c r="U57" i="4"/>
  <c r="T54" i="4"/>
  <c r="U54" i="4"/>
  <c r="U53" i="4"/>
  <c r="T53" i="4"/>
  <c r="T47" i="4"/>
  <c r="U47" i="4"/>
  <c r="U46" i="4"/>
  <c r="T46" i="4"/>
  <c r="T45" i="4"/>
  <c r="U45" i="4"/>
  <c r="T38" i="4"/>
  <c r="U38" i="4"/>
  <c r="U37" i="4"/>
  <c r="T37" i="4"/>
  <c r="U36" i="4"/>
  <c r="T36" i="4"/>
  <c r="U34" i="4"/>
  <c r="T34" i="4"/>
  <c r="U32" i="4"/>
  <c r="T32" i="4"/>
  <c r="U30" i="4"/>
  <c r="T30" i="4"/>
  <c r="U27" i="4"/>
  <c r="T27" i="4"/>
  <c r="T23" i="4"/>
  <c r="U23" i="4"/>
  <c r="U22" i="4"/>
  <c r="T22" i="4"/>
  <c r="U21" i="4"/>
  <c r="T21" i="4"/>
  <c r="T20" i="4"/>
  <c r="U20" i="4"/>
  <c r="T17" i="4"/>
  <c r="U17" i="4"/>
  <c r="T16" i="4"/>
  <c r="U16" i="4"/>
  <c r="U14" i="4"/>
  <c r="T14" i="4"/>
  <c r="U13" i="4"/>
  <c r="T13" i="4"/>
  <c r="U64" i="3"/>
  <c r="T64" i="3"/>
  <c r="T57" i="3"/>
  <c r="U57" i="3"/>
  <c r="T52" i="3"/>
  <c r="U52" i="3"/>
  <c r="T51" i="3"/>
  <c r="U51" i="3"/>
  <c r="T46" i="3"/>
  <c r="U46" i="3"/>
  <c r="U45" i="3"/>
  <c r="T45" i="3"/>
  <c r="U37" i="3"/>
  <c r="T37" i="3"/>
  <c r="T36" i="3"/>
  <c r="U36" i="3"/>
  <c r="U35" i="3"/>
  <c r="T35" i="3"/>
  <c r="U34" i="3"/>
  <c r="T34" i="3"/>
  <c r="U30" i="3"/>
  <c r="T30" i="3"/>
  <c r="U27" i="3"/>
  <c r="T27" i="3"/>
  <c r="T26" i="3"/>
  <c r="U26" i="3"/>
  <c r="U25" i="3"/>
  <c r="T25" i="3"/>
  <c r="U21" i="3"/>
  <c r="T21" i="3"/>
  <c r="U13" i="3"/>
  <c r="T13" i="3"/>
  <c r="U12" i="3"/>
  <c r="T12" i="3"/>
  <c r="U63" i="2"/>
  <c r="T63" i="2"/>
  <c r="U60" i="2"/>
  <c r="T60" i="2"/>
  <c r="U59" i="2"/>
  <c r="T59" i="2"/>
  <c r="U57" i="2"/>
  <c r="T57" i="2"/>
  <c r="T55" i="2"/>
  <c r="U55" i="2"/>
  <c r="U54" i="2"/>
  <c r="T54" i="2"/>
  <c r="U53" i="2"/>
  <c r="T53" i="2"/>
  <c r="U52" i="2"/>
  <c r="T52" i="2"/>
  <c r="U48" i="2"/>
  <c r="T48" i="2"/>
  <c r="U40" i="2"/>
  <c r="T40" i="2"/>
  <c r="T36" i="2"/>
  <c r="U36" i="2"/>
  <c r="U34" i="2"/>
  <c r="T34" i="2"/>
  <c r="U33" i="2"/>
  <c r="T33" i="2"/>
  <c r="U32" i="2"/>
  <c r="T32" i="2"/>
  <c r="T30" i="2"/>
  <c r="U30" i="2"/>
  <c r="T25" i="2"/>
  <c r="U25" i="2"/>
  <c r="T24" i="2"/>
  <c r="U24" i="2"/>
  <c r="U23" i="2"/>
  <c r="T23" i="2"/>
  <c r="U22" i="2"/>
  <c r="T22" i="2"/>
  <c r="U21" i="2"/>
  <c r="T21" i="2"/>
  <c r="U19" i="2"/>
  <c r="T19" i="2"/>
  <c r="T17" i="2"/>
  <c r="U17" i="2"/>
  <c r="U16" i="2"/>
  <c r="T16" i="2"/>
  <c r="T12" i="2"/>
  <c r="U12" i="2"/>
  <c r="U11" i="2"/>
  <c r="T11" i="2"/>
  <c r="T58" i="1"/>
  <c r="U58" i="1"/>
  <c r="U57" i="1"/>
  <c r="T57" i="1"/>
  <c r="T54" i="1"/>
  <c r="U54" i="1"/>
  <c r="T53" i="1"/>
  <c r="U53" i="1"/>
  <c r="U52" i="1"/>
  <c r="T52" i="1"/>
  <c r="T48" i="1"/>
  <c r="U48" i="1"/>
  <c r="U47" i="1"/>
  <c r="T47" i="1"/>
  <c r="U46" i="1"/>
  <c r="T46" i="1"/>
  <c r="U45" i="1"/>
  <c r="T45" i="1"/>
  <c r="U42" i="1"/>
  <c r="T42" i="1"/>
  <c r="T38" i="1"/>
  <c r="U38" i="1"/>
  <c r="U37" i="1"/>
  <c r="T37" i="1"/>
  <c r="T32" i="1"/>
  <c r="U32" i="1"/>
  <c r="U31" i="1"/>
  <c r="T31" i="1"/>
  <c r="T30" i="1"/>
  <c r="U30" i="1"/>
  <c r="U29" i="1"/>
  <c r="T29" i="1"/>
  <c r="T27" i="1"/>
  <c r="U27" i="1"/>
  <c r="U26" i="1"/>
  <c r="T26" i="1"/>
  <c r="T21" i="1"/>
  <c r="U21" i="1"/>
  <c r="T16" i="1"/>
  <c r="U16" i="1"/>
  <c r="U15" i="1"/>
  <c r="T15" i="1"/>
  <c r="T14" i="1"/>
  <c r="U14" i="1"/>
  <c r="U13" i="1"/>
  <c r="T13" i="1"/>
  <c r="P62" i="20"/>
  <c r="E56" i="20"/>
  <c r="U56" i="20" s="1"/>
  <c r="N61" i="20"/>
  <c r="N65" i="20" s="1"/>
  <c r="F61" i="20"/>
  <c r="F65" i="20" s="1"/>
  <c r="B43" i="20"/>
  <c r="K43" i="20"/>
  <c r="S44" i="20"/>
  <c r="E44" i="20"/>
  <c r="G61" i="20"/>
  <c r="G65" i="20" s="1"/>
  <c r="O61" i="20"/>
  <c r="O65" i="20" s="1"/>
  <c r="T49" i="20"/>
  <c r="H61" i="20"/>
  <c r="H65" i="20" s="1"/>
  <c r="J43" i="20"/>
  <c r="R43" i="20" s="1"/>
  <c r="T48" i="20"/>
  <c r="I61" i="20"/>
  <c r="I65" i="20" s="1"/>
  <c r="Q28" i="20"/>
  <c r="Q8" i="20" s="1"/>
  <c r="U41" i="20"/>
  <c r="D8" i="20"/>
  <c r="D61" i="20" s="1"/>
  <c r="D65" i="20" s="1"/>
  <c r="M8" i="20"/>
  <c r="M61" i="20" s="1"/>
  <c r="M65" i="20" s="1"/>
  <c r="S28" i="20"/>
  <c r="E28" i="20"/>
  <c r="J8" i="20"/>
  <c r="L8" i="20"/>
  <c r="L61" i="20" s="1"/>
  <c r="L65" i="20" s="1"/>
  <c r="T29" i="20"/>
  <c r="B8" i="20"/>
  <c r="U29" i="20"/>
  <c r="C8" i="20"/>
  <c r="C61" i="20" s="1"/>
  <c r="C65" i="20" s="1"/>
  <c r="P9" i="20"/>
  <c r="T18" i="20"/>
  <c r="E9" i="20"/>
  <c r="T60" i="19"/>
  <c r="I61" i="19"/>
  <c r="I65" i="19" s="1"/>
  <c r="P56" i="19"/>
  <c r="T58" i="19"/>
  <c r="V43" i="19"/>
  <c r="V61" i="19" s="1"/>
  <c r="V65" i="19" s="1"/>
  <c r="R44" i="19"/>
  <c r="N61" i="19"/>
  <c r="N65" i="19" s="1"/>
  <c r="B61" i="19"/>
  <c r="B65" i="19" s="1"/>
  <c r="K61" i="19"/>
  <c r="C61" i="19"/>
  <c r="C65" i="19" s="1"/>
  <c r="D61" i="19"/>
  <c r="D65" i="19" s="1"/>
  <c r="F61" i="19"/>
  <c r="F65" i="19" s="1"/>
  <c r="Q44" i="19"/>
  <c r="G61" i="19"/>
  <c r="G65" i="19" s="1"/>
  <c r="H61" i="19"/>
  <c r="H65" i="19" s="1"/>
  <c r="E28" i="19"/>
  <c r="T42" i="19"/>
  <c r="S28" i="19"/>
  <c r="P28" i="19"/>
  <c r="Q28" i="19"/>
  <c r="U39" i="19"/>
  <c r="J8" i="19"/>
  <c r="J61" i="19" s="1"/>
  <c r="L8" i="19"/>
  <c r="L61" i="19" s="1"/>
  <c r="L65" i="19" s="1"/>
  <c r="W8" i="19"/>
  <c r="W61" i="19" s="1"/>
  <c r="W65" i="19" s="1"/>
  <c r="O8" i="19"/>
  <c r="O61" i="19" s="1"/>
  <c r="O65" i="19" s="1"/>
  <c r="P9" i="19"/>
  <c r="Q9" i="19"/>
  <c r="U18" i="19"/>
  <c r="E9" i="19"/>
  <c r="E8" i="19" s="1"/>
  <c r="N61" i="18"/>
  <c r="N65" i="18" s="1"/>
  <c r="J43" i="18"/>
  <c r="R43" i="18" s="1"/>
  <c r="I61" i="18"/>
  <c r="I65" i="18" s="1"/>
  <c r="C61" i="18"/>
  <c r="C65" i="18" s="1"/>
  <c r="O61" i="18"/>
  <c r="O65" i="18" s="1"/>
  <c r="B61" i="18"/>
  <c r="B65" i="18" s="1"/>
  <c r="K61" i="18"/>
  <c r="H61" i="18"/>
  <c r="H65" i="18" s="1"/>
  <c r="R44" i="18"/>
  <c r="T52" i="18"/>
  <c r="S44" i="18"/>
  <c r="T40" i="18"/>
  <c r="P28" i="18"/>
  <c r="G8" i="18"/>
  <c r="G61" i="18" s="1"/>
  <c r="G65" i="18" s="1"/>
  <c r="T39" i="18"/>
  <c r="U35" i="18"/>
  <c r="Q28" i="18"/>
  <c r="V8" i="18"/>
  <c r="V61" i="18" s="1"/>
  <c r="V65" i="18" s="1"/>
  <c r="L8" i="18"/>
  <c r="L61" i="18" s="1"/>
  <c r="L65" i="18" s="1"/>
  <c r="D8" i="18"/>
  <c r="D61" i="18" s="1"/>
  <c r="D65" i="18" s="1"/>
  <c r="F8" i="18"/>
  <c r="F61" i="18" s="1"/>
  <c r="F65" i="18" s="1"/>
  <c r="W8" i="18"/>
  <c r="W61" i="18" s="1"/>
  <c r="W65" i="18" s="1"/>
  <c r="T19" i="18"/>
  <c r="K65" i="18"/>
  <c r="P9" i="18"/>
  <c r="Q9" i="18"/>
  <c r="S9" i="18"/>
  <c r="U15" i="18"/>
  <c r="M8" i="18"/>
  <c r="M61" i="18" s="1"/>
  <c r="M65" i="18" s="1"/>
  <c r="T11" i="18"/>
  <c r="P62" i="17"/>
  <c r="T60" i="17"/>
  <c r="G43" i="17"/>
  <c r="O43" i="17"/>
  <c r="H43" i="17"/>
  <c r="I43" i="17"/>
  <c r="D61" i="17"/>
  <c r="D65" i="17" s="1"/>
  <c r="V61" i="17"/>
  <c r="V65" i="17" s="1"/>
  <c r="F61" i="17"/>
  <c r="F65" i="17" s="1"/>
  <c r="N61" i="17"/>
  <c r="N65" i="17" s="1"/>
  <c r="W61" i="17"/>
  <c r="W65" i="17" s="1"/>
  <c r="T49" i="17"/>
  <c r="T48" i="17"/>
  <c r="U41" i="17"/>
  <c r="H8" i="17"/>
  <c r="H61" i="17" s="1"/>
  <c r="H65" i="17" s="1"/>
  <c r="P28" i="17"/>
  <c r="S28" i="17"/>
  <c r="G8" i="17"/>
  <c r="O8" i="17"/>
  <c r="I8" i="17"/>
  <c r="B8" i="17"/>
  <c r="B61" i="17" s="1"/>
  <c r="B65" i="17" s="1"/>
  <c r="C8" i="17"/>
  <c r="C61" i="17" s="1"/>
  <c r="C65" i="17" s="1"/>
  <c r="L8" i="17"/>
  <c r="L61" i="17" s="1"/>
  <c r="L65" i="17" s="1"/>
  <c r="Q9" i="17"/>
  <c r="U18" i="17"/>
  <c r="M8" i="17"/>
  <c r="T11" i="17"/>
  <c r="U60" i="16"/>
  <c r="Q56" i="16"/>
  <c r="J43" i="16"/>
  <c r="R43" i="16" s="1"/>
  <c r="C43" i="16"/>
  <c r="L43" i="16"/>
  <c r="P56" i="16"/>
  <c r="D61" i="16"/>
  <c r="D65" i="16" s="1"/>
  <c r="N61" i="16"/>
  <c r="N65" i="16" s="1"/>
  <c r="S44" i="16"/>
  <c r="K61" i="16"/>
  <c r="E44" i="16"/>
  <c r="C61" i="16"/>
  <c r="C65" i="16" s="1"/>
  <c r="L61" i="16"/>
  <c r="L65" i="16" s="1"/>
  <c r="F61" i="16"/>
  <c r="F65" i="16" s="1"/>
  <c r="T50" i="16"/>
  <c r="U39" i="16"/>
  <c r="H8" i="16"/>
  <c r="H61" i="16" s="1"/>
  <c r="H65" i="16" s="1"/>
  <c r="J8" i="16"/>
  <c r="J61" i="16" s="1"/>
  <c r="W8" i="16"/>
  <c r="Q28" i="16"/>
  <c r="I8" i="16"/>
  <c r="I61" i="16" s="1"/>
  <c r="I65" i="16" s="1"/>
  <c r="V8" i="16"/>
  <c r="T29" i="16"/>
  <c r="B8" i="16"/>
  <c r="B61" i="16" s="1"/>
  <c r="B65" i="16" s="1"/>
  <c r="U18" i="16"/>
  <c r="T19" i="16"/>
  <c r="M8" i="16"/>
  <c r="S8" i="16" s="1"/>
  <c r="R8" i="16"/>
  <c r="T11" i="16"/>
  <c r="E62" i="15"/>
  <c r="U62" i="15" s="1"/>
  <c r="Q56" i="15"/>
  <c r="D43" i="15"/>
  <c r="M43" i="15"/>
  <c r="G43" i="15"/>
  <c r="O43" i="15"/>
  <c r="O61" i="15" s="1"/>
  <c r="O65" i="15" s="1"/>
  <c r="V43" i="15"/>
  <c r="W43" i="15"/>
  <c r="G61" i="15"/>
  <c r="G65" i="15" s="1"/>
  <c r="F61" i="15"/>
  <c r="F65" i="15" s="1"/>
  <c r="K61" i="15"/>
  <c r="I61" i="15"/>
  <c r="I65" i="15" s="1"/>
  <c r="U48" i="15"/>
  <c r="N61" i="15"/>
  <c r="N65" i="15" s="1"/>
  <c r="J61" i="15"/>
  <c r="J65" i="15" s="1"/>
  <c r="B61" i="15"/>
  <c r="B65" i="15" s="1"/>
  <c r="C61" i="15"/>
  <c r="C65" i="15" s="1"/>
  <c r="T42" i="15"/>
  <c r="U38" i="15"/>
  <c r="H8" i="15"/>
  <c r="H61" i="15" s="1"/>
  <c r="H65" i="15" s="1"/>
  <c r="W8" i="15"/>
  <c r="D8" i="15"/>
  <c r="D61" i="15" s="1"/>
  <c r="D65" i="15" s="1"/>
  <c r="M8" i="15"/>
  <c r="M61" i="15" s="1"/>
  <c r="M65" i="15" s="1"/>
  <c r="S8" i="15"/>
  <c r="L61" i="15"/>
  <c r="L65" i="15" s="1"/>
  <c r="R8" i="15"/>
  <c r="E9" i="15"/>
  <c r="E62" i="14"/>
  <c r="T62" i="14" s="1"/>
  <c r="Q62" i="14"/>
  <c r="H43" i="14"/>
  <c r="N61" i="14"/>
  <c r="N65" i="14" s="1"/>
  <c r="B43" i="14"/>
  <c r="C43" i="14"/>
  <c r="L43" i="14"/>
  <c r="I61" i="14"/>
  <c r="I65" i="14" s="1"/>
  <c r="P44" i="14"/>
  <c r="P43" i="14" s="1"/>
  <c r="J61" i="14"/>
  <c r="V61" i="14"/>
  <c r="V65" i="14" s="1"/>
  <c r="D61" i="14"/>
  <c r="D65" i="14" s="1"/>
  <c r="O61" i="14"/>
  <c r="O65" i="14" s="1"/>
  <c r="H61" i="14"/>
  <c r="H65" i="14" s="1"/>
  <c r="T48" i="14"/>
  <c r="G61" i="14"/>
  <c r="G65" i="14" s="1"/>
  <c r="K43" i="14"/>
  <c r="S43" i="14" s="1"/>
  <c r="C8" i="14"/>
  <c r="L8" i="14"/>
  <c r="T38" i="14"/>
  <c r="S28" i="14"/>
  <c r="W8" i="14"/>
  <c r="W61" i="14" s="1"/>
  <c r="W65" i="14" s="1"/>
  <c r="B8" i="14"/>
  <c r="B61" i="14" s="1"/>
  <c r="B65" i="14" s="1"/>
  <c r="P9" i="14"/>
  <c r="M61" i="14"/>
  <c r="S8" i="14"/>
  <c r="S9" i="14"/>
  <c r="U11" i="14"/>
  <c r="R9" i="14"/>
  <c r="R8" i="14"/>
  <c r="E62" i="13"/>
  <c r="U62" i="13" s="1"/>
  <c r="P62" i="13"/>
  <c r="U64" i="13"/>
  <c r="D43" i="13"/>
  <c r="M43" i="13"/>
  <c r="M61" i="13" s="1"/>
  <c r="M65" i="13" s="1"/>
  <c r="B43" i="13"/>
  <c r="K43" i="13"/>
  <c r="S43" i="13" s="1"/>
  <c r="Q56" i="13"/>
  <c r="F61" i="13"/>
  <c r="F65" i="13" s="1"/>
  <c r="N61" i="13"/>
  <c r="N65" i="13" s="1"/>
  <c r="D61" i="13"/>
  <c r="D65" i="13" s="1"/>
  <c r="T48" i="13"/>
  <c r="O61" i="13"/>
  <c r="O65" i="13" s="1"/>
  <c r="G61" i="13"/>
  <c r="G65" i="13" s="1"/>
  <c r="K61" i="13"/>
  <c r="K65" i="13" s="1"/>
  <c r="S65" i="13" s="1"/>
  <c r="C61" i="13"/>
  <c r="C65" i="13" s="1"/>
  <c r="Q44" i="13"/>
  <c r="Q43" i="13" s="1"/>
  <c r="H8" i="13"/>
  <c r="H61" i="13" s="1"/>
  <c r="H65" i="13" s="1"/>
  <c r="I8" i="13"/>
  <c r="I61" i="13" s="1"/>
  <c r="I65" i="13" s="1"/>
  <c r="Q28" i="13"/>
  <c r="S28" i="13"/>
  <c r="B8" i="13"/>
  <c r="B61" i="13" s="1"/>
  <c r="B65" i="13" s="1"/>
  <c r="W8" i="13"/>
  <c r="W61" i="13" s="1"/>
  <c r="W65" i="13" s="1"/>
  <c r="R9" i="13"/>
  <c r="L61" i="13"/>
  <c r="R8" i="13"/>
  <c r="S8" i="13"/>
  <c r="D61" i="12"/>
  <c r="D65" i="12" s="1"/>
  <c r="N61" i="12"/>
  <c r="N65" i="12" s="1"/>
  <c r="Q56" i="12"/>
  <c r="U58" i="12"/>
  <c r="M61" i="12"/>
  <c r="M65" i="12" s="1"/>
  <c r="H61" i="12"/>
  <c r="H65" i="12" s="1"/>
  <c r="I61" i="12"/>
  <c r="I65" i="12" s="1"/>
  <c r="O61" i="12"/>
  <c r="O65" i="12" s="1"/>
  <c r="C61" i="12"/>
  <c r="C65" i="12" s="1"/>
  <c r="B61" i="12"/>
  <c r="B65" i="12" s="1"/>
  <c r="P44" i="12"/>
  <c r="F61" i="12"/>
  <c r="F65" i="12" s="1"/>
  <c r="G61" i="12"/>
  <c r="G65" i="12" s="1"/>
  <c r="U50" i="12"/>
  <c r="T39" i="12"/>
  <c r="T38" i="12"/>
  <c r="P28" i="12"/>
  <c r="U35" i="12"/>
  <c r="J8" i="12"/>
  <c r="L8" i="12"/>
  <c r="L61" i="12" s="1"/>
  <c r="L65" i="12" s="1"/>
  <c r="V8" i="12"/>
  <c r="W8" i="12"/>
  <c r="U19" i="12"/>
  <c r="K61" i="12"/>
  <c r="S61" i="12" s="1"/>
  <c r="S8" i="12"/>
  <c r="R9" i="12"/>
  <c r="T64" i="11"/>
  <c r="M65" i="11"/>
  <c r="P62" i="11"/>
  <c r="N61" i="11"/>
  <c r="N65" i="11" s="1"/>
  <c r="D61" i="11"/>
  <c r="D65" i="11" s="1"/>
  <c r="F61" i="11"/>
  <c r="F65" i="11" s="1"/>
  <c r="G61" i="11"/>
  <c r="G65" i="11" s="1"/>
  <c r="I43" i="11"/>
  <c r="J43" i="11"/>
  <c r="R43" i="11" s="1"/>
  <c r="B43" i="11"/>
  <c r="K43" i="11"/>
  <c r="S43" i="11" s="1"/>
  <c r="C43" i="11"/>
  <c r="C61" i="11" s="1"/>
  <c r="C65" i="11" s="1"/>
  <c r="L43" i="11"/>
  <c r="U58" i="11"/>
  <c r="H61" i="11"/>
  <c r="H65" i="11" s="1"/>
  <c r="T49" i="11"/>
  <c r="L61" i="11"/>
  <c r="L65" i="11" s="1"/>
  <c r="T48" i="11"/>
  <c r="Q28" i="11"/>
  <c r="Q8" i="11" s="1"/>
  <c r="J8" i="11"/>
  <c r="I8" i="11"/>
  <c r="V8" i="11"/>
  <c r="V61" i="11" s="1"/>
  <c r="V65" i="11" s="1"/>
  <c r="B8" i="11"/>
  <c r="S8" i="11"/>
  <c r="U15" i="11"/>
  <c r="P62" i="10"/>
  <c r="Q56" i="10"/>
  <c r="C43" i="10"/>
  <c r="L43" i="10"/>
  <c r="O61" i="10"/>
  <c r="O65" i="10" s="1"/>
  <c r="B61" i="10"/>
  <c r="B65" i="10" s="1"/>
  <c r="P44" i="10"/>
  <c r="C61" i="10"/>
  <c r="C65" i="10" s="1"/>
  <c r="L61" i="10"/>
  <c r="L65" i="10" s="1"/>
  <c r="I61" i="10"/>
  <c r="I65" i="10" s="1"/>
  <c r="U48" i="10"/>
  <c r="T40" i="10"/>
  <c r="D8" i="10"/>
  <c r="D61" i="10" s="1"/>
  <c r="D65" i="10" s="1"/>
  <c r="M8" i="10"/>
  <c r="M61" i="10" s="1"/>
  <c r="M65" i="10" s="1"/>
  <c r="F8" i="10"/>
  <c r="F61" i="10" s="1"/>
  <c r="F65" i="10" s="1"/>
  <c r="N8" i="10"/>
  <c r="N61" i="10" s="1"/>
  <c r="N65" i="10" s="1"/>
  <c r="G8" i="10"/>
  <c r="G61" i="10" s="1"/>
  <c r="G65" i="10" s="1"/>
  <c r="V8" i="10"/>
  <c r="V61" i="10" s="1"/>
  <c r="V65" i="10" s="1"/>
  <c r="H8" i="10"/>
  <c r="H61" i="10" s="1"/>
  <c r="H65" i="10" s="1"/>
  <c r="W8" i="10"/>
  <c r="W61" i="10" s="1"/>
  <c r="W65" i="10" s="1"/>
  <c r="K61" i="10"/>
  <c r="S8" i="10"/>
  <c r="U15" i="10"/>
  <c r="T11" i="10"/>
  <c r="J8" i="10"/>
  <c r="G43" i="9"/>
  <c r="O43" i="9"/>
  <c r="I43" i="9"/>
  <c r="J43" i="9"/>
  <c r="R43" i="9" s="1"/>
  <c r="D61" i="9"/>
  <c r="D65" i="9" s="1"/>
  <c r="F61" i="9"/>
  <c r="F65" i="9" s="1"/>
  <c r="N61" i="9"/>
  <c r="N65" i="9" s="1"/>
  <c r="I61" i="9"/>
  <c r="I65" i="9" s="1"/>
  <c r="G61" i="9"/>
  <c r="G65" i="9" s="1"/>
  <c r="O61" i="9"/>
  <c r="O65" i="9" s="1"/>
  <c r="L61" i="9"/>
  <c r="L65" i="9" s="1"/>
  <c r="T52" i="9"/>
  <c r="U48" i="9"/>
  <c r="T51" i="9"/>
  <c r="H8" i="9"/>
  <c r="H61" i="9" s="1"/>
  <c r="H65" i="9" s="1"/>
  <c r="K8" i="9"/>
  <c r="K61" i="9" s="1"/>
  <c r="T29" i="9"/>
  <c r="B8" i="9"/>
  <c r="B61" i="9" s="1"/>
  <c r="B65" i="9" s="1"/>
  <c r="C8" i="9"/>
  <c r="C61" i="9" s="1"/>
  <c r="C65" i="9" s="1"/>
  <c r="T18" i="9"/>
  <c r="S9" i="9"/>
  <c r="M61" i="9"/>
  <c r="M65" i="9" s="1"/>
  <c r="T11" i="9"/>
  <c r="R9" i="9"/>
  <c r="E62" i="8"/>
  <c r="J43" i="8"/>
  <c r="R43" i="8" s="1"/>
  <c r="B43" i="8"/>
  <c r="K43" i="8"/>
  <c r="S43" i="8" s="1"/>
  <c r="E56" i="8"/>
  <c r="U56" i="8" s="1"/>
  <c r="U58" i="8"/>
  <c r="N61" i="8"/>
  <c r="N65" i="8" s="1"/>
  <c r="B61" i="8"/>
  <c r="B65" i="8" s="1"/>
  <c r="P44" i="8"/>
  <c r="C61" i="8"/>
  <c r="C65" i="8" s="1"/>
  <c r="L61" i="8"/>
  <c r="L65" i="8" s="1"/>
  <c r="D61" i="8"/>
  <c r="D65" i="8" s="1"/>
  <c r="M61" i="8"/>
  <c r="M65" i="8" s="1"/>
  <c r="T48" i="8"/>
  <c r="T41" i="8"/>
  <c r="T40" i="8"/>
  <c r="F8" i="8"/>
  <c r="F61" i="8" s="1"/>
  <c r="F65" i="8" s="1"/>
  <c r="G8" i="8"/>
  <c r="G61" i="8" s="1"/>
  <c r="G65" i="8" s="1"/>
  <c r="O8" i="8"/>
  <c r="O61" i="8" s="1"/>
  <c r="O65" i="8" s="1"/>
  <c r="H8" i="8"/>
  <c r="H61" i="8" s="1"/>
  <c r="H65" i="8" s="1"/>
  <c r="I8" i="8"/>
  <c r="I61" i="8" s="1"/>
  <c r="I65" i="8" s="1"/>
  <c r="W8" i="8"/>
  <c r="S9" i="8"/>
  <c r="K61" i="8"/>
  <c r="S8" i="8"/>
  <c r="T11" i="8"/>
  <c r="P62" i="7"/>
  <c r="O61" i="7"/>
  <c r="O65" i="7" s="1"/>
  <c r="D43" i="7"/>
  <c r="M43" i="7"/>
  <c r="C61" i="7"/>
  <c r="C65" i="7" s="1"/>
  <c r="L61" i="7"/>
  <c r="L65" i="7" s="1"/>
  <c r="I61" i="7"/>
  <c r="I65" i="7" s="1"/>
  <c r="T51" i="7"/>
  <c r="E44" i="7"/>
  <c r="T50" i="7"/>
  <c r="B8" i="7"/>
  <c r="B61" i="7" s="1"/>
  <c r="B65" i="7" s="1"/>
  <c r="D8" i="7"/>
  <c r="D61" i="7" s="1"/>
  <c r="D65" i="7" s="1"/>
  <c r="M8" i="7"/>
  <c r="M61" i="7" s="1"/>
  <c r="M65" i="7" s="1"/>
  <c r="F8" i="7"/>
  <c r="F61" i="7" s="1"/>
  <c r="F65" i="7" s="1"/>
  <c r="N8" i="7"/>
  <c r="N61" i="7" s="1"/>
  <c r="N65" i="7" s="1"/>
  <c r="V8" i="7"/>
  <c r="V61" i="7" s="1"/>
  <c r="V65" i="7" s="1"/>
  <c r="G8" i="7"/>
  <c r="G61" i="7" s="1"/>
  <c r="G65" i="7" s="1"/>
  <c r="W8" i="7"/>
  <c r="W61" i="7" s="1"/>
  <c r="W65" i="7" s="1"/>
  <c r="H8" i="7"/>
  <c r="H61" i="7" s="1"/>
  <c r="H65" i="7" s="1"/>
  <c r="U18" i="7"/>
  <c r="T19" i="7"/>
  <c r="K8" i="7"/>
  <c r="T11" i="7"/>
  <c r="R9" i="7"/>
  <c r="K61" i="6"/>
  <c r="K65" i="6" s="1"/>
  <c r="H43" i="6"/>
  <c r="V43" i="6"/>
  <c r="V61" i="6" s="1"/>
  <c r="V65" i="6" s="1"/>
  <c r="W43" i="6"/>
  <c r="W61" i="6" s="1"/>
  <c r="W65" i="6" s="1"/>
  <c r="F61" i="6"/>
  <c r="F65" i="6" s="1"/>
  <c r="I61" i="6"/>
  <c r="I65" i="6" s="1"/>
  <c r="B61" i="6"/>
  <c r="B65" i="6" s="1"/>
  <c r="C61" i="6"/>
  <c r="C65" i="6" s="1"/>
  <c r="L61" i="6"/>
  <c r="L65" i="6" s="1"/>
  <c r="T52" i="6"/>
  <c r="G8" i="6"/>
  <c r="G61" i="6" s="1"/>
  <c r="G65" i="6" s="1"/>
  <c r="O8" i="6"/>
  <c r="O61" i="6" s="1"/>
  <c r="O65" i="6" s="1"/>
  <c r="U39" i="6"/>
  <c r="T38" i="6"/>
  <c r="M8" i="6"/>
  <c r="M61" i="6" s="1"/>
  <c r="M65" i="6" s="1"/>
  <c r="H8" i="6"/>
  <c r="D8" i="6"/>
  <c r="D61" i="6" s="1"/>
  <c r="D65" i="6" s="1"/>
  <c r="N8" i="6"/>
  <c r="N61" i="6" s="1"/>
  <c r="N65" i="6" s="1"/>
  <c r="P9" i="6"/>
  <c r="Q9" i="6"/>
  <c r="T11" i="6"/>
  <c r="R9" i="6"/>
  <c r="T60" i="5"/>
  <c r="E56" i="5"/>
  <c r="N61" i="5"/>
  <c r="N65" i="5" s="1"/>
  <c r="O61" i="5"/>
  <c r="O65" i="5" s="1"/>
  <c r="B43" i="5"/>
  <c r="B61" i="5" s="1"/>
  <c r="B65" i="5" s="1"/>
  <c r="K43" i="5"/>
  <c r="S43" i="5" s="1"/>
  <c r="C43" i="5"/>
  <c r="C61" i="5" s="1"/>
  <c r="C65" i="5" s="1"/>
  <c r="L43" i="5"/>
  <c r="L61" i="5" s="1"/>
  <c r="L65" i="5" s="1"/>
  <c r="U51" i="5"/>
  <c r="M61" i="5"/>
  <c r="M65" i="5" s="1"/>
  <c r="D61" i="5"/>
  <c r="D65" i="5" s="1"/>
  <c r="U52" i="5"/>
  <c r="I8" i="5"/>
  <c r="I61" i="5" s="1"/>
  <c r="I65" i="5" s="1"/>
  <c r="P28" i="5"/>
  <c r="H8" i="5"/>
  <c r="H61" i="5" s="1"/>
  <c r="H65" i="5" s="1"/>
  <c r="T39" i="5"/>
  <c r="T28" i="5"/>
  <c r="F8" i="5"/>
  <c r="F61" i="5" s="1"/>
  <c r="F65" i="5" s="1"/>
  <c r="G8" i="5"/>
  <c r="G61" i="5" s="1"/>
  <c r="G65" i="5" s="1"/>
  <c r="S8" i="5"/>
  <c r="R9" i="5"/>
  <c r="T15" i="5"/>
  <c r="O61" i="4"/>
  <c r="O65" i="4" s="1"/>
  <c r="J43" i="4"/>
  <c r="R43" i="4" s="1"/>
  <c r="D61" i="4"/>
  <c r="D65" i="4" s="1"/>
  <c r="C61" i="4"/>
  <c r="C65" i="4" s="1"/>
  <c r="L61" i="4"/>
  <c r="L65" i="4" s="1"/>
  <c r="S44" i="4"/>
  <c r="G61" i="4"/>
  <c r="G65" i="4" s="1"/>
  <c r="I61" i="4"/>
  <c r="I65" i="4" s="1"/>
  <c r="T52" i="4"/>
  <c r="B61" i="4"/>
  <c r="B65" i="4" s="1"/>
  <c r="U48" i="4"/>
  <c r="T51" i="4"/>
  <c r="T42" i="4"/>
  <c r="H8" i="4"/>
  <c r="H61" i="4" s="1"/>
  <c r="H65" i="4" s="1"/>
  <c r="U39" i="4"/>
  <c r="R28" i="4"/>
  <c r="F8" i="4"/>
  <c r="F61" i="4" s="1"/>
  <c r="F65" i="4" s="1"/>
  <c r="N8" i="4"/>
  <c r="N61" i="4" s="1"/>
  <c r="N65" i="4" s="1"/>
  <c r="V8" i="4"/>
  <c r="J8" i="4"/>
  <c r="J61" i="4" s="1"/>
  <c r="J65" i="4" s="1"/>
  <c r="T15" i="4"/>
  <c r="K61" i="4"/>
  <c r="M8" i="4"/>
  <c r="M61" i="4" s="1"/>
  <c r="M65" i="4" s="1"/>
  <c r="P62" i="3"/>
  <c r="W61" i="3"/>
  <c r="W65" i="3" s="1"/>
  <c r="B43" i="3"/>
  <c r="B61" i="3" s="1"/>
  <c r="B65" i="3" s="1"/>
  <c r="K43" i="3"/>
  <c r="S43" i="3" s="1"/>
  <c r="F43" i="3"/>
  <c r="F61" i="3" s="1"/>
  <c r="F65" i="3" s="1"/>
  <c r="N43" i="3"/>
  <c r="V43" i="3"/>
  <c r="V61" i="3" s="1"/>
  <c r="V65" i="3" s="1"/>
  <c r="C61" i="3"/>
  <c r="C65" i="3" s="1"/>
  <c r="L61" i="3"/>
  <c r="L65" i="3" s="1"/>
  <c r="S44" i="3"/>
  <c r="G61" i="3"/>
  <c r="G65" i="3" s="1"/>
  <c r="O61" i="3"/>
  <c r="O65" i="3" s="1"/>
  <c r="H61" i="3"/>
  <c r="H65" i="3" s="1"/>
  <c r="N61" i="3"/>
  <c r="N65" i="3" s="1"/>
  <c r="T50" i="3"/>
  <c r="I61" i="3"/>
  <c r="I65" i="3" s="1"/>
  <c r="U41" i="3"/>
  <c r="T42" i="3"/>
  <c r="S28" i="3"/>
  <c r="U38" i="3"/>
  <c r="D8" i="3"/>
  <c r="D61" i="3" s="1"/>
  <c r="D65" i="3" s="1"/>
  <c r="M8" i="3"/>
  <c r="M61" i="3" s="1"/>
  <c r="M65" i="3" s="1"/>
  <c r="T29" i="3"/>
  <c r="K8" i="3"/>
  <c r="S8" i="3" s="1"/>
  <c r="T19" i="3"/>
  <c r="P9" i="3"/>
  <c r="U15" i="3"/>
  <c r="Q9" i="3"/>
  <c r="Q62" i="2"/>
  <c r="U64" i="2"/>
  <c r="C43" i="2"/>
  <c r="L43" i="2"/>
  <c r="O61" i="2"/>
  <c r="O65" i="2" s="1"/>
  <c r="H43" i="2"/>
  <c r="N43" i="2"/>
  <c r="F43" i="2"/>
  <c r="W61" i="2"/>
  <c r="W65" i="2" s="1"/>
  <c r="T58" i="2"/>
  <c r="J43" i="2"/>
  <c r="R43" i="2" s="1"/>
  <c r="V43" i="2"/>
  <c r="V61" i="2" s="1"/>
  <c r="V65" i="2" s="1"/>
  <c r="G61" i="2"/>
  <c r="G65" i="2" s="1"/>
  <c r="H61" i="2"/>
  <c r="H65" i="2" s="1"/>
  <c r="L61" i="2"/>
  <c r="L65" i="2" s="1"/>
  <c r="T50" i="2"/>
  <c r="Q44" i="2"/>
  <c r="U49" i="2"/>
  <c r="D8" i="2"/>
  <c r="D61" i="2" s="1"/>
  <c r="D65" i="2" s="1"/>
  <c r="M8" i="2"/>
  <c r="M61" i="2" s="1"/>
  <c r="M65" i="2" s="1"/>
  <c r="T42" i="2"/>
  <c r="U39" i="2"/>
  <c r="F8" i="2"/>
  <c r="F61" i="2" s="1"/>
  <c r="F65" i="2" s="1"/>
  <c r="J8" i="2"/>
  <c r="R8" i="2" s="1"/>
  <c r="E28" i="2"/>
  <c r="T35" i="2"/>
  <c r="N8" i="2"/>
  <c r="I8" i="2"/>
  <c r="I61" i="2" s="1"/>
  <c r="I65" i="2" s="1"/>
  <c r="B8" i="2"/>
  <c r="B61" i="2" s="1"/>
  <c r="B65" i="2" s="1"/>
  <c r="K8" i="2"/>
  <c r="K61" i="2" s="1"/>
  <c r="C8" i="2"/>
  <c r="Q9" i="2"/>
  <c r="U18" i="2"/>
  <c r="T64" i="1"/>
  <c r="Q56" i="1"/>
  <c r="B43" i="1"/>
  <c r="K43" i="1"/>
  <c r="S43" i="1" s="1"/>
  <c r="F43" i="1"/>
  <c r="N43" i="1"/>
  <c r="N61" i="1"/>
  <c r="N65" i="1" s="1"/>
  <c r="O61" i="1"/>
  <c r="O65" i="1" s="1"/>
  <c r="T51" i="1"/>
  <c r="C61" i="1"/>
  <c r="C65" i="1" s="1"/>
  <c r="L61" i="1"/>
  <c r="L65" i="1" s="1"/>
  <c r="J43" i="1"/>
  <c r="R43" i="1" s="1"/>
  <c r="D8" i="1"/>
  <c r="D61" i="1" s="1"/>
  <c r="D65" i="1" s="1"/>
  <c r="M8" i="1"/>
  <c r="M61" i="1" s="1"/>
  <c r="M65" i="1" s="1"/>
  <c r="T39" i="1"/>
  <c r="T35" i="1"/>
  <c r="P28" i="1"/>
  <c r="B8" i="1"/>
  <c r="K8" i="1"/>
  <c r="F8" i="1"/>
  <c r="G8" i="1"/>
  <c r="G61" i="1" s="1"/>
  <c r="G65" i="1" s="1"/>
  <c r="H8" i="1"/>
  <c r="H61" i="1" s="1"/>
  <c r="H65" i="1" s="1"/>
  <c r="U19" i="1"/>
  <c r="R9" i="1"/>
  <c r="U38" i="2"/>
  <c r="T38" i="2"/>
  <c r="E9" i="3"/>
  <c r="T10" i="3"/>
  <c r="U10" i="3"/>
  <c r="U20" i="3"/>
  <c r="T22" i="3"/>
  <c r="U22" i="3"/>
  <c r="U32" i="3"/>
  <c r="T32" i="3"/>
  <c r="U59" i="3"/>
  <c r="T59" i="3"/>
  <c r="P28" i="2"/>
  <c r="U51" i="2"/>
  <c r="T51" i="2"/>
  <c r="T53" i="3"/>
  <c r="U53" i="3"/>
  <c r="T18" i="4"/>
  <c r="U18" i="4"/>
  <c r="U20" i="2"/>
  <c r="T20" i="2"/>
  <c r="U17" i="3"/>
  <c r="T17" i="3"/>
  <c r="U10" i="2"/>
  <c r="U37" i="2"/>
  <c r="T37" i="2"/>
  <c r="U46" i="2"/>
  <c r="T46" i="2"/>
  <c r="U48" i="3"/>
  <c r="T48" i="3"/>
  <c r="T58" i="3"/>
  <c r="U58" i="3"/>
  <c r="U25" i="4"/>
  <c r="T25" i="4"/>
  <c r="E9" i="1"/>
  <c r="P9" i="1"/>
  <c r="P8" i="1" s="1"/>
  <c r="U15" i="2"/>
  <c r="T15" i="2"/>
  <c r="E62" i="2"/>
  <c r="T39" i="3"/>
  <c r="U39" i="3"/>
  <c r="T33" i="4"/>
  <c r="U33" i="4"/>
  <c r="T18" i="1"/>
  <c r="U20" i="1"/>
  <c r="T24" i="1"/>
  <c r="T34" i="1"/>
  <c r="T41" i="1"/>
  <c r="U50" i="1"/>
  <c r="T60" i="1"/>
  <c r="E62" i="1"/>
  <c r="T63" i="1"/>
  <c r="U63" i="1"/>
  <c r="T29" i="2"/>
  <c r="T31" i="2"/>
  <c r="U31" i="2"/>
  <c r="Q56" i="2"/>
  <c r="T14" i="3"/>
  <c r="T16" i="3"/>
  <c r="U16" i="3"/>
  <c r="U23" i="3"/>
  <c r="T23" i="3"/>
  <c r="U33" i="3"/>
  <c r="U11" i="4"/>
  <c r="T11" i="4"/>
  <c r="U11" i="1"/>
  <c r="T17" i="1"/>
  <c r="T23" i="1"/>
  <c r="P44" i="1"/>
  <c r="T49" i="1"/>
  <c r="T55" i="1"/>
  <c r="T59" i="1"/>
  <c r="P62" i="1"/>
  <c r="U26" i="2"/>
  <c r="U29" i="2"/>
  <c r="T41" i="2"/>
  <c r="E44" i="2"/>
  <c r="U45" i="2"/>
  <c r="T45" i="2"/>
  <c r="T47" i="3"/>
  <c r="U47" i="3"/>
  <c r="U54" i="3"/>
  <c r="T54" i="3"/>
  <c r="T24" i="4"/>
  <c r="U24" i="4"/>
  <c r="P28" i="4"/>
  <c r="Q9" i="1"/>
  <c r="T10" i="1"/>
  <c r="U12" i="1"/>
  <c r="E28" i="1"/>
  <c r="T33" i="1"/>
  <c r="U40" i="1"/>
  <c r="Q44" i="1"/>
  <c r="Q43" i="1" s="1"/>
  <c r="Q62" i="1"/>
  <c r="P9" i="2"/>
  <c r="U14" i="2"/>
  <c r="T14" i="2"/>
  <c r="U27" i="2"/>
  <c r="T27" i="2"/>
  <c r="U31" i="3"/>
  <c r="Q28" i="4"/>
  <c r="U40" i="4"/>
  <c r="T40" i="4"/>
  <c r="Q28" i="3"/>
  <c r="E28" i="4"/>
  <c r="Q44" i="4"/>
  <c r="U55" i="4"/>
  <c r="U60" i="4"/>
  <c r="E62" i="4"/>
  <c r="T63" i="4"/>
  <c r="U11" i="5"/>
  <c r="U34" i="5"/>
  <c r="U57" i="5"/>
  <c r="E9" i="6"/>
  <c r="T10" i="6"/>
  <c r="U15" i="6"/>
  <c r="U20" i="6"/>
  <c r="U35" i="6"/>
  <c r="Q44" i="6"/>
  <c r="U54" i="6"/>
  <c r="U58" i="6"/>
  <c r="U13" i="7"/>
  <c r="U34" i="7"/>
  <c r="U45" i="7"/>
  <c r="U58" i="7"/>
  <c r="U13" i="8"/>
  <c r="U15" i="9"/>
  <c r="T15" i="9"/>
  <c r="U24" i="7"/>
  <c r="T24" i="7"/>
  <c r="U30" i="7"/>
  <c r="T30" i="7"/>
  <c r="T46" i="7"/>
  <c r="E28" i="8"/>
  <c r="U29" i="8"/>
  <c r="T29" i="8"/>
  <c r="E44" i="8"/>
  <c r="T45" i="8"/>
  <c r="U55" i="7"/>
  <c r="T55" i="7"/>
  <c r="U23" i="8"/>
  <c r="T23" i="8"/>
  <c r="P28" i="8"/>
  <c r="U54" i="8"/>
  <c r="T54" i="8"/>
  <c r="U60" i="8"/>
  <c r="T60" i="8"/>
  <c r="U41" i="9"/>
  <c r="T41" i="9"/>
  <c r="Q28" i="5"/>
  <c r="U28" i="5" s="1"/>
  <c r="E28" i="6"/>
  <c r="T29" i="6"/>
  <c r="E62" i="6"/>
  <c r="U63" i="6"/>
  <c r="T63" i="6"/>
  <c r="U17" i="7"/>
  <c r="T17" i="7"/>
  <c r="T23" i="7"/>
  <c r="U38" i="7"/>
  <c r="T38" i="7"/>
  <c r="P44" i="7"/>
  <c r="E56" i="7"/>
  <c r="Q62" i="7"/>
  <c r="Q28" i="8"/>
  <c r="U37" i="8"/>
  <c r="T37" i="8"/>
  <c r="U14" i="9"/>
  <c r="T14" i="9"/>
  <c r="U23" i="9"/>
  <c r="T23" i="9"/>
  <c r="E44" i="3"/>
  <c r="P56" i="3"/>
  <c r="E9" i="4"/>
  <c r="T10" i="4"/>
  <c r="E9" i="5"/>
  <c r="U10" i="5"/>
  <c r="Q56" i="5"/>
  <c r="E62" i="5"/>
  <c r="U63" i="5"/>
  <c r="P28" i="6"/>
  <c r="P56" i="6"/>
  <c r="P62" i="6"/>
  <c r="E28" i="7"/>
  <c r="U29" i="7"/>
  <c r="T29" i="7"/>
  <c r="U48" i="7"/>
  <c r="T48" i="7"/>
  <c r="U16" i="8"/>
  <c r="T16" i="8"/>
  <c r="U47" i="8"/>
  <c r="T47" i="8"/>
  <c r="Q28" i="1"/>
  <c r="E44" i="1"/>
  <c r="Q28" i="2"/>
  <c r="P62" i="2"/>
  <c r="T11" i="3"/>
  <c r="U18" i="3"/>
  <c r="T24" i="3"/>
  <c r="T33" i="3"/>
  <c r="T40" i="3"/>
  <c r="U49" i="3"/>
  <c r="T55" i="3"/>
  <c r="Q56" i="3"/>
  <c r="T60" i="3"/>
  <c r="P9" i="4"/>
  <c r="T12" i="4"/>
  <c r="T19" i="4"/>
  <c r="U26" i="4"/>
  <c r="T29" i="4"/>
  <c r="T35" i="4"/>
  <c r="T41" i="4"/>
  <c r="T50" i="4"/>
  <c r="U63" i="4"/>
  <c r="P9" i="5"/>
  <c r="T13" i="5"/>
  <c r="T19" i="5"/>
  <c r="T26" i="5"/>
  <c r="U30" i="5"/>
  <c r="T36" i="5"/>
  <c r="T49" i="5"/>
  <c r="T55" i="5"/>
  <c r="T59" i="5"/>
  <c r="P62" i="5"/>
  <c r="U10" i="6"/>
  <c r="T22" i="6"/>
  <c r="Q28" i="6"/>
  <c r="U37" i="6"/>
  <c r="U49" i="6"/>
  <c r="U60" i="6"/>
  <c r="Q62" i="6"/>
  <c r="U15" i="7"/>
  <c r="P28" i="7"/>
  <c r="U36" i="7"/>
  <c r="U35" i="8"/>
  <c r="T57" i="8"/>
  <c r="U59" i="8"/>
  <c r="T59" i="8"/>
  <c r="T13" i="9"/>
  <c r="U21" i="9"/>
  <c r="E28" i="3"/>
  <c r="Q44" i="3"/>
  <c r="E62" i="3"/>
  <c r="T63" i="3"/>
  <c r="Q9" i="4"/>
  <c r="Q8" i="4" s="1"/>
  <c r="U29" i="4"/>
  <c r="T31" i="4"/>
  <c r="E44" i="4"/>
  <c r="P56" i="4"/>
  <c r="Q9" i="5"/>
  <c r="T29" i="5"/>
  <c r="U31" i="5"/>
  <c r="T35" i="5"/>
  <c r="P44" i="5"/>
  <c r="T54" i="5"/>
  <c r="Q62" i="5"/>
  <c r="U16" i="6"/>
  <c r="T30" i="6"/>
  <c r="T36" i="6"/>
  <c r="T41" i="6"/>
  <c r="E44" i="6"/>
  <c r="U55" i="6"/>
  <c r="T59" i="6"/>
  <c r="P9" i="7"/>
  <c r="T14" i="7"/>
  <c r="U16" i="7"/>
  <c r="T16" i="7"/>
  <c r="U25" i="7"/>
  <c r="T25" i="7"/>
  <c r="Q28" i="7"/>
  <c r="T35" i="7"/>
  <c r="U37" i="7"/>
  <c r="T37" i="7"/>
  <c r="U46" i="7"/>
  <c r="U59" i="7"/>
  <c r="U14" i="8"/>
  <c r="T34" i="8"/>
  <c r="U36" i="8"/>
  <c r="T36" i="8"/>
  <c r="U45" i="8"/>
  <c r="U57" i="8"/>
  <c r="T20" i="9"/>
  <c r="U22" i="9"/>
  <c r="T22" i="9"/>
  <c r="U34" i="9"/>
  <c r="T34" i="9"/>
  <c r="P56" i="1"/>
  <c r="E9" i="2"/>
  <c r="T10" i="2"/>
  <c r="P28" i="3"/>
  <c r="U49" i="4"/>
  <c r="Q56" i="4"/>
  <c r="T18" i="5"/>
  <c r="U25" i="5"/>
  <c r="U29" i="5"/>
  <c r="U40" i="5"/>
  <c r="U48" i="5"/>
  <c r="T57" i="5"/>
  <c r="U64" i="5"/>
  <c r="U26" i="6"/>
  <c r="T31" i="6"/>
  <c r="T48" i="6"/>
  <c r="Q9" i="7"/>
  <c r="Q8" i="7" s="1"/>
  <c r="T45" i="7"/>
  <c r="U47" i="7"/>
  <c r="T47" i="7"/>
  <c r="U60" i="7"/>
  <c r="T60" i="7"/>
  <c r="Q9" i="8"/>
  <c r="U15" i="8"/>
  <c r="T15" i="8"/>
  <c r="U24" i="8"/>
  <c r="T24" i="8"/>
  <c r="U46" i="8"/>
  <c r="T46" i="8"/>
  <c r="U55" i="8"/>
  <c r="T55" i="8"/>
  <c r="P28" i="9"/>
  <c r="T47" i="9"/>
  <c r="T57" i="9"/>
  <c r="E9" i="10"/>
  <c r="U10" i="10"/>
  <c r="T14" i="10"/>
  <c r="T37" i="10"/>
  <c r="T50" i="10"/>
  <c r="T51" i="11"/>
  <c r="U11" i="12"/>
  <c r="T20" i="12"/>
  <c r="T24" i="12"/>
  <c r="U32" i="12"/>
  <c r="T41" i="12"/>
  <c r="T47" i="12"/>
  <c r="T52" i="12"/>
  <c r="U54" i="12"/>
  <c r="T54" i="12"/>
  <c r="U60" i="12"/>
  <c r="T60" i="12"/>
  <c r="T12" i="13"/>
  <c r="U14" i="13"/>
  <c r="T14" i="13"/>
  <c r="P28" i="13"/>
  <c r="T34" i="13"/>
  <c r="U57" i="9"/>
  <c r="P9" i="10"/>
  <c r="E56" i="10"/>
  <c r="U22" i="13"/>
  <c r="T22" i="13"/>
  <c r="T56" i="9"/>
  <c r="Q9" i="10"/>
  <c r="E44" i="10"/>
  <c r="P9" i="11"/>
  <c r="T23" i="11"/>
  <c r="Q44" i="12"/>
  <c r="T53" i="12"/>
  <c r="T13" i="13"/>
  <c r="E62" i="9"/>
  <c r="U63" i="9"/>
  <c r="U46" i="11"/>
  <c r="T46" i="11"/>
  <c r="U59" i="11"/>
  <c r="T59" i="11"/>
  <c r="U59" i="12"/>
  <c r="T59" i="12"/>
  <c r="U36" i="13"/>
  <c r="T36" i="13"/>
  <c r="U46" i="13"/>
  <c r="T46" i="13"/>
  <c r="U50" i="13"/>
  <c r="T50" i="13"/>
  <c r="Q44" i="8"/>
  <c r="P56" i="8"/>
  <c r="P56" i="9"/>
  <c r="P62" i="9"/>
  <c r="Q62" i="10"/>
  <c r="U15" i="12"/>
  <c r="T15" i="12"/>
  <c r="U36" i="12"/>
  <c r="T36" i="12"/>
  <c r="E44" i="5"/>
  <c r="P44" i="6"/>
  <c r="P43" i="6" s="1"/>
  <c r="E56" i="6"/>
  <c r="Q44" i="7"/>
  <c r="P56" i="7"/>
  <c r="Q56" i="8"/>
  <c r="E9" i="9"/>
  <c r="U50" i="9"/>
  <c r="Q56" i="9"/>
  <c r="T60" i="9"/>
  <c r="Q62" i="9"/>
  <c r="T10" i="10"/>
  <c r="U17" i="10"/>
  <c r="T23" i="10"/>
  <c r="E28" i="10"/>
  <c r="T32" i="10"/>
  <c r="T39" i="10"/>
  <c r="T47" i="10"/>
  <c r="T53" i="10"/>
  <c r="T58" i="10"/>
  <c r="T11" i="11"/>
  <c r="T17" i="11"/>
  <c r="T24" i="11"/>
  <c r="T34" i="11"/>
  <c r="T40" i="11"/>
  <c r="E44" i="11"/>
  <c r="T45" i="11"/>
  <c r="T47" i="11"/>
  <c r="T60" i="11"/>
  <c r="T64" i="12"/>
  <c r="U15" i="13"/>
  <c r="T15" i="13"/>
  <c r="Q56" i="7"/>
  <c r="E9" i="8"/>
  <c r="P9" i="9"/>
  <c r="P8" i="9" s="1"/>
  <c r="P44" i="9"/>
  <c r="T49" i="9"/>
  <c r="T55" i="9"/>
  <c r="T59" i="9"/>
  <c r="T64" i="9"/>
  <c r="T16" i="10"/>
  <c r="T22" i="10"/>
  <c r="P28" i="10"/>
  <c r="T46" i="10"/>
  <c r="T52" i="10"/>
  <c r="T57" i="10"/>
  <c r="T64" i="10"/>
  <c r="E28" i="11"/>
  <c r="U29" i="11"/>
  <c r="T33" i="11"/>
  <c r="P44" i="11"/>
  <c r="U53" i="11"/>
  <c r="E56" i="11"/>
  <c r="Q9" i="12"/>
  <c r="T12" i="12"/>
  <c r="T16" i="12"/>
  <c r="T21" i="12"/>
  <c r="U23" i="12"/>
  <c r="T23" i="12"/>
  <c r="T33" i="12"/>
  <c r="T37" i="12"/>
  <c r="T42" i="12"/>
  <c r="U46" i="12"/>
  <c r="T46" i="12"/>
  <c r="E56" i="12"/>
  <c r="U23" i="13"/>
  <c r="T23" i="13"/>
  <c r="T33" i="13"/>
  <c r="U35" i="13"/>
  <c r="T35" i="13"/>
  <c r="E44" i="13"/>
  <c r="U45" i="13"/>
  <c r="T45" i="13"/>
  <c r="E56" i="1"/>
  <c r="P44" i="2"/>
  <c r="P43" i="2" s="1"/>
  <c r="E56" i="2"/>
  <c r="P44" i="3"/>
  <c r="E56" i="3"/>
  <c r="P44" i="4"/>
  <c r="E56" i="4"/>
  <c r="Q44" i="5"/>
  <c r="P56" i="5"/>
  <c r="Q56" i="6"/>
  <c r="E9" i="7"/>
  <c r="E62" i="7"/>
  <c r="P9" i="8"/>
  <c r="P8" i="8" s="1"/>
  <c r="P62" i="8"/>
  <c r="Q9" i="9"/>
  <c r="E28" i="9"/>
  <c r="T33" i="9"/>
  <c r="U40" i="9"/>
  <c r="Q44" i="9"/>
  <c r="Q28" i="10"/>
  <c r="T31" i="10"/>
  <c r="U38" i="10"/>
  <c r="T45" i="10"/>
  <c r="U57" i="10"/>
  <c r="T16" i="11"/>
  <c r="U23" i="11"/>
  <c r="P28" i="11"/>
  <c r="Q44" i="11"/>
  <c r="Q43" i="11" s="1"/>
  <c r="U54" i="11"/>
  <c r="T54" i="11"/>
  <c r="P56" i="11"/>
  <c r="E28" i="12"/>
  <c r="U29" i="12"/>
  <c r="P56" i="12"/>
  <c r="T51" i="13"/>
  <c r="T63" i="13"/>
  <c r="U62" i="14"/>
  <c r="P28" i="16"/>
  <c r="U34" i="16"/>
  <c r="U42" i="16"/>
  <c r="U51" i="16"/>
  <c r="P9" i="17"/>
  <c r="P8" i="17" s="1"/>
  <c r="T13" i="17"/>
  <c r="U19" i="17"/>
  <c r="E28" i="17"/>
  <c r="Q8" i="18"/>
  <c r="U28" i="20"/>
  <c r="T28" i="20"/>
  <c r="T62" i="13"/>
  <c r="U63" i="13"/>
  <c r="U33" i="17"/>
  <c r="U58" i="17"/>
  <c r="T58" i="17"/>
  <c r="U28" i="19"/>
  <c r="T28" i="19"/>
  <c r="Q28" i="12"/>
  <c r="E44" i="12"/>
  <c r="P44" i="13"/>
  <c r="P43" i="13" s="1"/>
  <c r="E56" i="13"/>
  <c r="Q56" i="14"/>
  <c r="Q43" i="14" s="1"/>
  <c r="P62" i="14"/>
  <c r="P9" i="15"/>
  <c r="T9" i="15" s="1"/>
  <c r="Q62" i="15"/>
  <c r="P44" i="16"/>
  <c r="P43" i="16" s="1"/>
  <c r="Q28" i="17"/>
  <c r="Q8" i="17" s="1"/>
  <c r="T34" i="17"/>
  <c r="U34" i="17"/>
  <c r="T52" i="17"/>
  <c r="U52" i="17"/>
  <c r="E9" i="14"/>
  <c r="Q9" i="15"/>
  <c r="E28" i="15"/>
  <c r="Q44" i="16"/>
  <c r="Q43" i="16" s="1"/>
  <c r="T45" i="14"/>
  <c r="P28" i="15"/>
  <c r="T42" i="17"/>
  <c r="U42" i="17"/>
  <c r="E56" i="17"/>
  <c r="T57" i="17"/>
  <c r="U57" i="17"/>
  <c r="E62" i="12"/>
  <c r="E9" i="13"/>
  <c r="T54" i="13"/>
  <c r="T59" i="13"/>
  <c r="Q62" i="13"/>
  <c r="Q9" i="14"/>
  <c r="T13" i="14"/>
  <c r="T21" i="14"/>
  <c r="E28" i="14"/>
  <c r="T34" i="14"/>
  <c r="T42" i="14"/>
  <c r="U45" i="14"/>
  <c r="T52" i="14"/>
  <c r="T57" i="14"/>
  <c r="T64" i="14"/>
  <c r="T11" i="15"/>
  <c r="T19" i="15"/>
  <c r="T27" i="15"/>
  <c r="Q28" i="15"/>
  <c r="T32" i="15"/>
  <c r="T40" i="15"/>
  <c r="E44" i="15"/>
  <c r="T50" i="15"/>
  <c r="T63" i="15"/>
  <c r="E9" i="16"/>
  <c r="T15" i="16"/>
  <c r="T23" i="16"/>
  <c r="T36" i="16"/>
  <c r="T46" i="16"/>
  <c r="U10" i="17"/>
  <c r="T39" i="17"/>
  <c r="Q28" i="9"/>
  <c r="E44" i="9"/>
  <c r="Q44" i="10"/>
  <c r="Q43" i="10" s="1"/>
  <c r="P56" i="10"/>
  <c r="P43" i="10" s="1"/>
  <c r="E62" i="10"/>
  <c r="E9" i="11"/>
  <c r="E62" i="11"/>
  <c r="E9" i="12"/>
  <c r="P62" i="12"/>
  <c r="P9" i="13"/>
  <c r="P8" i="13" s="1"/>
  <c r="T53" i="13"/>
  <c r="T58" i="13"/>
  <c r="T12" i="14"/>
  <c r="T20" i="14"/>
  <c r="P28" i="14"/>
  <c r="P8" i="14" s="1"/>
  <c r="T33" i="14"/>
  <c r="T41" i="14"/>
  <c r="T51" i="14"/>
  <c r="T56" i="14"/>
  <c r="U57" i="14"/>
  <c r="T63" i="14"/>
  <c r="T10" i="15"/>
  <c r="T18" i="15"/>
  <c r="T26" i="15"/>
  <c r="T31" i="15"/>
  <c r="T39" i="15"/>
  <c r="P44" i="15"/>
  <c r="T49" i="15"/>
  <c r="E56" i="15"/>
  <c r="T62" i="15"/>
  <c r="U63" i="15"/>
  <c r="P9" i="16"/>
  <c r="T14" i="16"/>
  <c r="T22" i="16"/>
  <c r="T35" i="16"/>
  <c r="T45" i="16"/>
  <c r="T52" i="16"/>
  <c r="E62" i="16"/>
  <c r="T63" i="16"/>
  <c r="U14" i="17"/>
  <c r="U20" i="17"/>
  <c r="T24" i="17"/>
  <c r="E44" i="17"/>
  <c r="U45" i="17"/>
  <c r="T45" i="17"/>
  <c r="Q56" i="17"/>
  <c r="P8" i="19"/>
  <c r="E8" i="20"/>
  <c r="U9" i="20"/>
  <c r="T9" i="20"/>
  <c r="P9" i="12"/>
  <c r="P8" i="12" s="1"/>
  <c r="T45" i="12"/>
  <c r="Q9" i="13"/>
  <c r="Q8" i="13" s="1"/>
  <c r="E28" i="13"/>
  <c r="T57" i="13"/>
  <c r="Q28" i="14"/>
  <c r="E44" i="14"/>
  <c r="U63" i="14"/>
  <c r="U10" i="15"/>
  <c r="Q44" i="15"/>
  <c r="Q43" i="15" s="1"/>
  <c r="P56" i="15"/>
  <c r="Q9" i="16"/>
  <c r="Q8" i="16" s="1"/>
  <c r="E28" i="16"/>
  <c r="T44" i="16"/>
  <c r="U45" i="16"/>
  <c r="P62" i="16"/>
  <c r="E9" i="17"/>
  <c r="U35" i="17"/>
  <c r="T35" i="17"/>
  <c r="P44" i="17"/>
  <c r="U53" i="17"/>
  <c r="T53" i="17"/>
  <c r="P8" i="18"/>
  <c r="P8" i="20"/>
  <c r="E56" i="16"/>
  <c r="U64" i="17"/>
  <c r="U16" i="18"/>
  <c r="U24" i="18"/>
  <c r="U29" i="18"/>
  <c r="U37" i="18"/>
  <c r="U47" i="18"/>
  <c r="U55" i="18"/>
  <c r="U60" i="18"/>
  <c r="Q62" i="18"/>
  <c r="T10" i="19"/>
  <c r="U11" i="19"/>
  <c r="U19" i="19"/>
  <c r="U27" i="19"/>
  <c r="U32" i="19"/>
  <c r="U40" i="19"/>
  <c r="P44" i="19"/>
  <c r="P43" i="19" s="1"/>
  <c r="U50" i="19"/>
  <c r="E56" i="19"/>
  <c r="U62" i="19"/>
  <c r="U13" i="20"/>
  <c r="U21" i="20"/>
  <c r="U34" i="20"/>
  <c r="U42" i="20"/>
  <c r="U52" i="20"/>
  <c r="T56" i="20"/>
  <c r="U57" i="20"/>
  <c r="U64" i="20"/>
  <c r="R9" i="19"/>
  <c r="S8" i="17"/>
  <c r="M61" i="17"/>
  <c r="M61" i="16"/>
  <c r="M65" i="16" s="1"/>
  <c r="T45" i="18"/>
  <c r="T58" i="18"/>
  <c r="T17" i="19"/>
  <c r="K65" i="19"/>
  <c r="U45" i="18"/>
  <c r="Q56" i="19"/>
  <c r="P62" i="19"/>
  <c r="P44" i="20"/>
  <c r="E9" i="18"/>
  <c r="Q44" i="17"/>
  <c r="Q43" i="17" s="1"/>
  <c r="P56" i="17"/>
  <c r="E62" i="17"/>
  <c r="U29" i="19"/>
  <c r="Q62" i="19"/>
  <c r="U10" i="20"/>
  <c r="Q44" i="20"/>
  <c r="U44" i="20" s="1"/>
  <c r="P56" i="20"/>
  <c r="E62" i="20"/>
  <c r="S8" i="19"/>
  <c r="M61" i="19"/>
  <c r="M65" i="19" s="1"/>
  <c r="S9" i="19"/>
  <c r="J65" i="14"/>
  <c r="E28" i="18"/>
  <c r="Q56" i="20"/>
  <c r="S9" i="20"/>
  <c r="R61" i="15"/>
  <c r="R9" i="15"/>
  <c r="Q62" i="17"/>
  <c r="P44" i="18"/>
  <c r="T44" i="18" s="1"/>
  <c r="E56" i="18"/>
  <c r="E43" i="18" s="1"/>
  <c r="T23" i="20"/>
  <c r="T36" i="20"/>
  <c r="T46" i="20"/>
  <c r="T54" i="20"/>
  <c r="T59" i="20"/>
  <c r="Q62" i="20"/>
  <c r="R9" i="17"/>
  <c r="R9" i="16"/>
  <c r="S61" i="15"/>
  <c r="K65" i="15"/>
  <c r="S65" i="15" s="1"/>
  <c r="U57" i="16"/>
  <c r="T17" i="18"/>
  <c r="T25" i="18"/>
  <c r="T30" i="18"/>
  <c r="T38" i="18"/>
  <c r="Q44" i="18"/>
  <c r="T48" i="18"/>
  <c r="P56" i="18"/>
  <c r="E62" i="18"/>
  <c r="T12" i="19"/>
  <c r="T20" i="19"/>
  <c r="T33" i="19"/>
  <c r="T41" i="19"/>
  <c r="T51" i="19"/>
  <c r="U57" i="19"/>
  <c r="T63" i="19"/>
  <c r="T14" i="20"/>
  <c r="T22" i="20"/>
  <c r="T35" i="20"/>
  <c r="T45" i="20"/>
  <c r="T53" i="20"/>
  <c r="T58" i="20"/>
  <c r="K65" i="16"/>
  <c r="R9" i="8"/>
  <c r="R9" i="2"/>
  <c r="Q56" i="18"/>
  <c r="E44" i="19"/>
  <c r="U63" i="19"/>
  <c r="T44" i="20"/>
  <c r="U45" i="20"/>
  <c r="T57" i="20"/>
  <c r="R9" i="18"/>
  <c r="R8" i="3"/>
  <c r="J61" i="3"/>
  <c r="J65" i="3" s="1"/>
  <c r="V8" i="1"/>
  <c r="V61" i="1" s="1"/>
  <c r="V65" i="1" s="1"/>
  <c r="V8" i="13"/>
  <c r="V61" i="13" s="1"/>
  <c r="V65" i="13" s="1"/>
  <c r="V8" i="9"/>
  <c r="V61" i="9" s="1"/>
  <c r="V65" i="9" s="1"/>
  <c r="V8" i="5"/>
  <c r="V61" i="5" s="1"/>
  <c r="V65" i="5" s="1"/>
  <c r="V43" i="20"/>
  <c r="V61" i="20" s="1"/>
  <c r="V65" i="20" s="1"/>
  <c r="V43" i="16"/>
  <c r="V61" i="16" s="1"/>
  <c r="V65" i="16" s="1"/>
  <c r="V43" i="12"/>
  <c r="V61" i="12" s="1"/>
  <c r="V65" i="12" s="1"/>
  <c r="V43" i="8"/>
  <c r="V43" i="4"/>
  <c r="V61" i="4" s="1"/>
  <c r="V65" i="4" s="1"/>
  <c r="V8" i="8"/>
  <c r="V61" i="8" s="1"/>
  <c r="V65" i="8" s="1"/>
  <c r="W43" i="16"/>
  <c r="W61" i="16" s="1"/>
  <c r="W65" i="16" s="1"/>
  <c r="W43" i="12"/>
  <c r="W43" i="8"/>
  <c r="W43" i="4"/>
  <c r="W8" i="20"/>
  <c r="W61" i="20" s="1"/>
  <c r="W65" i="20" s="1"/>
  <c r="W8" i="4"/>
  <c r="V8" i="15"/>
  <c r="V61" i="15" s="1"/>
  <c r="V65" i="15" s="1"/>
  <c r="W8" i="1"/>
  <c r="W61" i="1" s="1"/>
  <c r="W65" i="1" s="1"/>
  <c r="W8" i="5"/>
  <c r="W61" i="5" s="1"/>
  <c r="W65" i="5" s="1"/>
  <c r="W8" i="9"/>
  <c r="W61" i="9" s="1"/>
  <c r="W65" i="9" s="1"/>
  <c r="W8" i="11"/>
  <c r="W61" i="11" s="1"/>
  <c r="W65" i="11" s="1"/>
  <c r="R8" i="20"/>
  <c r="S8" i="18"/>
  <c r="S8" i="20"/>
  <c r="J8" i="8"/>
  <c r="J8" i="18"/>
  <c r="J8" i="17"/>
  <c r="J8" i="7"/>
  <c r="J8" i="6"/>
  <c r="J8" i="5"/>
  <c r="J8" i="9"/>
  <c r="J8" i="1"/>
  <c r="R9" i="3"/>
  <c r="R9" i="20"/>
  <c r="C61" i="2" l="1"/>
  <c r="C65" i="2" s="1"/>
  <c r="Q43" i="2"/>
  <c r="Q8" i="3"/>
  <c r="E43" i="7"/>
  <c r="P8" i="6"/>
  <c r="U28" i="2"/>
  <c r="P8" i="5"/>
  <c r="Q8" i="6"/>
  <c r="P8" i="3"/>
  <c r="Q43" i="12"/>
  <c r="Q43" i="8"/>
  <c r="P43" i="8"/>
  <c r="U44" i="7"/>
  <c r="P43" i="12"/>
  <c r="Q61" i="17"/>
  <c r="Q65" i="17" s="1"/>
  <c r="S61" i="9"/>
  <c r="Q8" i="19"/>
  <c r="E43" i="20"/>
  <c r="Q43" i="18"/>
  <c r="S43" i="20"/>
  <c r="K61" i="20"/>
  <c r="S61" i="20" s="1"/>
  <c r="U56" i="5"/>
  <c r="T56" i="5"/>
  <c r="K65" i="20"/>
  <c r="S65" i="20" s="1"/>
  <c r="B61" i="20"/>
  <c r="B65" i="20" s="1"/>
  <c r="J61" i="20"/>
  <c r="J65" i="20" s="1"/>
  <c r="R65" i="20" s="1"/>
  <c r="R61" i="20"/>
  <c r="Q43" i="19"/>
  <c r="R8" i="19"/>
  <c r="T9" i="19"/>
  <c r="U9" i="19"/>
  <c r="J65" i="19"/>
  <c r="R65" i="19" s="1"/>
  <c r="R61" i="19"/>
  <c r="S61" i="18"/>
  <c r="S65" i="18"/>
  <c r="G61" i="17"/>
  <c r="G65" i="17" s="1"/>
  <c r="I61" i="17"/>
  <c r="I65" i="17" s="1"/>
  <c r="O61" i="17"/>
  <c r="O65" i="17" s="1"/>
  <c r="R61" i="16"/>
  <c r="J65" i="16"/>
  <c r="R65" i="16"/>
  <c r="P8" i="16"/>
  <c r="S61" i="16"/>
  <c r="S65" i="16"/>
  <c r="R65" i="15"/>
  <c r="W61" i="15"/>
  <c r="W65" i="15" s="1"/>
  <c r="P43" i="15"/>
  <c r="Q8" i="15"/>
  <c r="K61" i="14"/>
  <c r="K65" i="14" s="1"/>
  <c r="P61" i="14"/>
  <c r="P65" i="14" s="1"/>
  <c r="L61" i="14"/>
  <c r="L65" i="14" s="1"/>
  <c r="R65" i="14" s="1"/>
  <c r="C61" i="14"/>
  <c r="C65" i="14" s="1"/>
  <c r="R61" i="14"/>
  <c r="Q8" i="14"/>
  <c r="M65" i="14"/>
  <c r="S65" i="14" s="1"/>
  <c r="S61" i="13"/>
  <c r="Q61" i="13"/>
  <c r="Q65" i="13" s="1"/>
  <c r="L65" i="13"/>
  <c r="R65" i="13" s="1"/>
  <c r="R61" i="13"/>
  <c r="K65" i="12"/>
  <c r="S65" i="12" s="1"/>
  <c r="R8" i="12"/>
  <c r="J61" i="12"/>
  <c r="R61" i="12" s="1"/>
  <c r="J65" i="12"/>
  <c r="R65" i="12" s="1"/>
  <c r="W61" i="12"/>
  <c r="W65" i="12" s="1"/>
  <c r="B61" i="11"/>
  <c r="B65" i="11" s="1"/>
  <c r="I61" i="11"/>
  <c r="I65" i="11" s="1"/>
  <c r="K61" i="11"/>
  <c r="J61" i="11"/>
  <c r="R61" i="11" s="1"/>
  <c r="Q61" i="11"/>
  <c r="Q65" i="11" s="1"/>
  <c r="R8" i="11"/>
  <c r="P8" i="11"/>
  <c r="J65" i="11"/>
  <c r="R65" i="11" s="1"/>
  <c r="S61" i="10"/>
  <c r="K65" i="10"/>
  <c r="S65" i="10"/>
  <c r="P8" i="10"/>
  <c r="Q8" i="10"/>
  <c r="J61" i="10"/>
  <c r="R8" i="10"/>
  <c r="K65" i="9"/>
  <c r="S65" i="9" s="1"/>
  <c r="S8" i="9"/>
  <c r="U62" i="8"/>
  <c r="T62" i="8"/>
  <c r="T56" i="8"/>
  <c r="Q8" i="8"/>
  <c r="W61" i="8"/>
  <c r="W65" i="8" s="1"/>
  <c r="K65" i="8"/>
  <c r="S65" i="8" s="1"/>
  <c r="S61" i="8"/>
  <c r="P43" i="7"/>
  <c r="K61" i="7"/>
  <c r="S8" i="7"/>
  <c r="H61" i="6"/>
  <c r="H65" i="6" s="1"/>
  <c r="S65" i="6"/>
  <c r="P61" i="6"/>
  <c r="P65" i="6" s="1"/>
  <c r="S8" i="6"/>
  <c r="S61" i="6"/>
  <c r="K61" i="5"/>
  <c r="Q43" i="5"/>
  <c r="Q8" i="5"/>
  <c r="K65" i="5"/>
  <c r="S65" i="5" s="1"/>
  <c r="S61" i="5"/>
  <c r="W61" i="4"/>
  <c r="W65" i="4" s="1"/>
  <c r="P43" i="4"/>
  <c r="R65" i="4"/>
  <c r="P8" i="4"/>
  <c r="R8" i="4"/>
  <c r="R61" i="4"/>
  <c r="S8" i="4"/>
  <c r="K65" i="4"/>
  <c r="S65" i="4" s="1"/>
  <c r="S61" i="4"/>
  <c r="Q43" i="3"/>
  <c r="Q61" i="3" s="1"/>
  <c r="Q65" i="3" s="1"/>
  <c r="P43" i="3"/>
  <c r="P61" i="3" s="1"/>
  <c r="P65" i="3" s="1"/>
  <c r="K61" i="3"/>
  <c r="K65" i="3"/>
  <c r="S65" i="3" s="1"/>
  <c r="S61" i="3"/>
  <c r="N61" i="2"/>
  <c r="N65" i="2" s="1"/>
  <c r="J61" i="2"/>
  <c r="T28" i="2"/>
  <c r="S8" i="2"/>
  <c r="P8" i="2"/>
  <c r="J65" i="2"/>
  <c r="R65" i="2" s="1"/>
  <c r="R61" i="2"/>
  <c r="K65" i="2"/>
  <c r="S65" i="2" s="1"/>
  <c r="S61" i="2"/>
  <c r="F61" i="1"/>
  <c r="F65" i="1" s="1"/>
  <c r="K61" i="1"/>
  <c r="K65" i="1" s="1"/>
  <c r="B61" i="1"/>
  <c r="B65" i="1" s="1"/>
  <c r="S65" i="1"/>
  <c r="S8" i="1"/>
  <c r="S61" i="1"/>
  <c r="R8" i="7"/>
  <c r="J61" i="7"/>
  <c r="M65" i="17"/>
  <c r="S65" i="17" s="1"/>
  <c r="S61" i="17"/>
  <c r="T56" i="16"/>
  <c r="U56" i="16"/>
  <c r="U56" i="15"/>
  <c r="T56" i="15"/>
  <c r="U62" i="10"/>
  <c r="T62" i="10"/>
  <c r="U44" i="18"/>
  <c r="P43" i="11"/>
  <c r="P61" i="11" s="1"/>
  <c r="P65" i="11" s="1"/>
  <c r="U56" i="6"/>
  <c r="T56" i="6"/>
  <c r="U62" i="3"/>
  <c r="T62" i="3"/>
  <c r="T62" i="5"/>
  <c r="U62" i="5"/>
  <c r="U56" i="7"/>
  <c r="T56" i="7"/>
  <c r="U28" i="4"/>
  <c r="T28" i="4"/>
  <c r="E8" i="17"/>
  <c r="U9" i="17"/>
  <c r="T9" i="17"/>
  <c r="U56" i="13"/>
  <c r="T56" i="13"/>
  <c r="U56" i="1"/>
  <c r="T56" i="1"/>
  <c r="E8" i="8"/>
  <c r="U9" i="8"/>
  <c r="T9" i="8"/>
  <c r="E43" i="11"/>
  <c r="U44" i="11"/>
  <c r="T44" i="11"/>
  <c r="T56" i="10"/>
  <c r="U56" i="10"/>
  <c r="E8" i="10"/>
  <c r="T9" i="10"/>
  <c r="U9" i="10"/>
  <c r="Q61" i="5"/>
  <c r="Q65" i="5" s="1"/>
  <c r="E43" i="1"/>
  <c r="U44" i="1"/>
  <c r="T44" i="1"/>
  <c r="U62" i="6"/>
  <c r="T62" i="6"/>
  <c r="T43" i="7"/>
  <c r="Q43" i="6"/>
  <c r="Q61" i="6" s="1"/>
  <c r="Q65" i="6" s="1"/>
  <c r="Q61" i="19"/>
  <c r="Q65" i="19" s="1"/>
  <c r="E43" i="15"/>
  <c r="U44" i="15"/>
  <c r="T44" i="15"/>
  <c r="Q61" i="14"/>
  <c r="Q65" i="14" s="1"/>
  <c r="U28" i="12"/>
  <c r="T28" i="12"/>
  <c r="U28" i="9"/>
  <c r="T28" i="9"/>
  <c r="U56" i="12"/>
  <c r="T56" i="12"/>
  <c r="E43" i="5"/>
  <c r="U44" i="5"/>
  <c r="T44" i="5"/>
  <c r="E43" i="10"/>
  <c r="U44" i="10"/>
  <c r="T44" i="10"/>
  <c r="P61" i="10"/>
  <c r="P65" i="10" s="1"/>
  <c r="E8" i="2"/>
  <c r="U9" i="2"/>
  <c r="T9" i="2"/>
  <c r="U28" i="3"/>
  <c r="T28" i="3"/>
  <c r="P61" i="2"/>
  <c r="P65" i="2" s="1"/>
  <c r="Q8" i="1"/>
  <c r="Q61" i="1" s="1"/>
  <c r="Q65" i="1" s="1"/>
  <c r="E8" i="3"/>
  <c r="U9" i="3"/>
  <c r="T9" i="3"/>
  <c r="U43" i="18"/>
  <c r="U62" i="17"/>
  <c r="T62" i="17"/>
  <c r="U9" i="18"/>
  <c r="T9" i="18"/>
  <c r="E8" i="18"/>
  <c r="P61" i="13"/>
  <c r="P65" i="13" s="1"/>
  <c r="E43" i="9"/>
  <c r="U44" i="9"/>
  <c r="T44" i="9"/>
  <c r="T56" i="17"/>
  <c r="U56" i="17"/>
  <c r="U28" i="15"/>
  <c r="T28" i="15"/>
  <c r="E43" i="12"/>
  <c r="U44" i="12"/>
  <c r="T44" i="12"/>
  <c r="Q8" i="9"/>
  <c r="U56" i="4"/>
  <c r="T56" i="4"/>
  <c r="T28" i="11"/>
  <c r="U28" i="11"/>
  <c r="Q61" i="10"/>
  <c r="Q65" i="10" s="1"/>
  <c r="P8" i="7"/>
  <c r="P61" i="7" s="1"/>
  <c r="P65" i="7" s="1"/>
  <c r="E43" i="4"/>
  <c r="U44" i="4"/>
  <c r="T44" i="4"/>
  <c r="T28" i="7"/>
  <c r="U28" i="7"/>
  <c r="E8" i="5"/>
  <c r="T9" i="5"/>
  <c r="U9" i="5"/>
  <c r="U28" i="6"/>
  <c r="T28" i="6"/>
  <c r="U62" i="2"/>
  <c r="T62" i="2"/>
  <c r="R8" i="18"/>
  <c r="J61" i="18"/>
  <c r="R65" i="3"/>
  <c r="E43" i="14"/>
  <c r="U44" i="14"/>
  <c r="T44" i="14"/>
  <c r="Q61" i="15"/>
  <c r="Q65" i="15" s="1"/>
  <c r="E43" i="16"/>
  <c r="Q61" i="18"/>
  <c r="Q65" i="18" s="1"/>
  <c r="E43" i="13"/>
  <c r="T44" i="13"/>
  <c r="U44" i="13"/>
  <c r="U28" i="10"/>
  <c r="T28" i="10"/>
  <c r="E8" i="9"/>
  <c r="U9" i="9"/>
  <c r="T9" i="9"/>
  <c r="U9" i="15"/>
  <c r="T62" i="9"/>
  <c r="U62" i="9"/>
  <c r="E43" i="8"/>
  <c r="T44" i="8"/>
  <c r="U44" i="8"/>
  <c r="T44" i="7"/>
  <c r="U62" i="4"/>
  <c r="T62" i="4"/>
  <c r="E43" i="2"/>
  <c r="T44" i="2"/>
  <c r="U44" i="2"/>
  <c r="R8" i="17"/>
  <c r="J61" i="17"/>
  <c r="R8" i="8"/>
  <c r="J61" i="8"/>
  <c r="R8" i="1"/>
  <c r="J61" i="1"/>
  <c r="U28" i="18"/>
  <c r="T28" i="18"/>
  <c r="R8" i="9"/>
  <c r="J61" i="9"/>
  <c r="S61" i="19"/>
  <c r="U28" i="16"/>
  <c r="T28" i="16"/>
  <c r="T8" i="20"/>
  <c r="E61" i="20"/>
  <c r="U8" i="20"/>
  <c r="P61" i="16"/>
  <c r="P65" i="16" s="1"/>
  <c r="E8" i="12"/>
  <c r="U9" i="12"/>
  <c r="T9" i="12"/>
  <c r="E8" i="14"/>
  <c r="U9" i="14"/>
  <c r="T9" i="14"/>
  <c r="E8" i="15"/>
  <c r="U28" i="17"/>
  <c r="T28" i="17"/>
  <c r="P61" i="8"/>
  <c r="P65" i="8" s="1"/>
  <c r="U56" i="3"/>
  <c r="T56" i="3"/>
  <c r="Q8" i="12"/>
  <c r="Q61" i="12" s="1"/>
  <c r="Q65" i="12" s="1"/>
  <c r="U44" i="16"/>
  <c r="Q61" i="8"/>
  <c r="Q65" i="8" s="1"/>
  <c r="P43" i="5"/>
  <c r="P61" i="5" s="1"/>
  <c r="P65" i="5" s="1"/>
  <c r="P61" i="4"/>
  <c r="P65" i="4" s="1"/>
  <c r="E8" i="4"/>
  <c r="U9" i="4"/>
  <c r="T9" i="4"/>
  <c r="P43" i="1"/>
  <c r="P61" i="1" s="1"/>
  <c r="P65" i="1" s="1"/>
  <c r="E43" i="17"/>
  <c r="T44" i="17"/>
  <c r="U44" i="17"/>
  <c r="E43" i="19"/>
  <c r="E61" i="19" s="1"/>
  <c r="U44" i="19"/>
  <c r="T44" i="19"/>
  <c r="U56" i="18"/>
  <c r="T56" i="18"/>
  <c r="U62" i="20"/>
  <c r="T62" i="20"/>
  <c r="S65" i="19"/>
  <c r="R61" i="3"/>
  <c r="R8" i="5"/>
  <c r="J61" i="5"/>
  <c r="P43" i="20"/>
  <c r="T43" i="20" s="1"/>
  <c r="U56" i="19"/>
  <c r="T56" i="19"/>
  <c r="P43" i="17"/>
  <c r="P61" i="17" s="1"/>
  <c r="P65" i="17" s="1"/>
  <c r="Q61" i="16"/>
  <c r="Q65" i="16" s="1"/>
  <c r="P61" i="19"/>
  <c r="P65" i="19" s="1"/>
  <c r="U62" i="11"/>
  <c r="T62" i="11"/>
  <c r="E8" i="13"/>
  <c r="U9" i="13"/>
  <c r="T9" i="13"/>
  <c r="P8" i="15"/>
  <c r="P61" i="15" s="1"/>
  <c r="P65" i="15" s="1"/>
  <c r="U62" i="7"/>
  <c r="T62" i="7"/>
  <c r="U56" i="11"/>
  <c r="T56" i="11"/>
  <c r="E43" i="6"/>
  <c r="U44" i="6"/>
  <c r="T44" i="6"/>
  <c r="E8" i="6"/>
  <c r="U9" i="6"/>
  <c r="T9" i="6"/>
  <c r="Q8" i="2"/>
  <c r="Q61" i="2" s="1"/>
  <c r="Q65" i="2" s="1"/>
  <c r="P61" i="12"/>
  <c r="P65" i="12" s="1"/>
  <c r="P43" i="18"/>
  <c r="P61" i="18" s="1"/>
  <c r="P65" i="18" s="1"/>
  <c r="Q43" i="20"/>
  <c r="R8" i="6"/>
  <c r="J61" i="6"/>
  <c r="U62" i="18"/>
  <c r="T62" i="18"/>
  <c r="U28" i="13"/>
  <c r="T28" i="13"/>
  <c r="U62" i="16"/>
  <c r="T62" i="16"/>
  <c r="E8" i="11"/>
  <c r="T9" i="11"/>
  <c r="U9" i="11"/>
  <c r="T8" i="19"/>
  <c r="U8" i="19"/>
  <c r="E8" i="16"/>
  <c r="U9" i="16"/>
  <c r="T9" i="16"/>
  <c r="U28" i="14"/>
  <c r="T28" i="14"/>
  <c r="U62" i="12"/>
  <c r="T62" i="12"/>
  <c r="Q43" i="9"/>
  <c r="E8" i="7"/>
  <c r="U9" i="7"/>
  <c r="T9" i="7"/>
  <c r="U56" i="2"/>
  <c r="T56" i="2"/>
  <c r="P43" i="9"/>
  <c r="P61" i="9" s="1"/>
  <c r="P65" i="9" s="1"/>
  <c r="Q43" i="7"/>
  <c r="U43" i="7" s="1"/>
  <c r="E43" i="3"/>
  <c r="U44" i="3"/>
  <c r="T44" i="3"/>
  <c r="U28" i="8"/>
  <c r="T28" i="8"/>
  <c r="Q43" i="4"/>
  <c r="Q61" i="4" s="1"/>
  <c r="Q65" i="4" s="1"/>
  <c r="U28" i="1"/>
  <c r="T28" i="1"/>
  <c r="T62" i="1"/>
  <c r="U62" i="1"/>
  <c r="E8" i="1"/>
  <c r="U9" i="1"/>
  <c r="T9" i="1"/>
  <c r="S61" i="14" l="1"/>
  <c r="S61" i="11"/>
  <c r="K65" i="11"/>
  <c r="S65" i="11" s="1"/>
  <c r="R61" i="10"/>
  <c r="J65" i="10"/>
  <c r="R65" i="10" s="1"/>
  <c r="K65" i="7"/>
  <c r="S65" i="7" s="1"/>
  <c r="S61" i="7"/>
  <c r="E61" i="11"/>
  <c r="U8" i="11"/>
  <c r="T8" i="11"/>
  <c r="E61" i="6"/>
  <c r="U8" i="6"/>
  <c r="T8" i="6"/>
  <c r="E61" i="9"/>
  <c r="U8" i="9"/>
  <c r="T8" i="9"/>
  <c r="E61" i="3"/>
  <c r="U8" i="3"/>
  <c r="T8" i="3"/>
  <c r="E61" i="2"/>
  <c r="U8" i="2"/>
  <c r="T8" i="2"/>
  <c r="E61" i="15"/>
  <c r="U8" i="15"/>
  <c r="T8" i="15"/>
  <c r="U43" i="8"/>
  <c r="T43" i="8"/>
  <c r="T43" i="15"/>
  <c r="U43" i="15"/>
  <c r="E65" i="20"/>
  <c r="U43" i="4"/>
  <c r="T43" i="4"/>
  <c r="Q61" i="9"/>
  <c r="Q65" i="9" s="1"/>
  <c r="T43" i="1"/>
  <c r="U43" i="1"/>
  <c r="U43" i="3"/>
  <c r="T43" i="3"/>
  <c r="R61" i="1"/>
  <c r="J65" i="1"/>
  <c r="R65" i="1" s="1"/>
  <c r="U43" i="2"/>
  <c r="T43" i="2"/>
  <c r="U43" i="14"/>
  <c r="T43" i="14"/>
  <c r="E65" i="19"/>
  <c r="U61" i="19"/>
  <c r="T61" i="19"/>
  <c r="U43" i="6"/>
  <c r="T43" i="6"/>
  <c r="E61" i="13"/>
  <c r="U8" i="13"/>
  <c r="T8" i="13"/>
  <c r="E61" i="14"/>
  <c r="U8" i="14"/>
  <c r="T8" i="14"/>
  <c r="Q61" i="7"/>
  <c r="Q65" i="7" s="1"/>
  <c r="T43" i="9"/>
  <c r="U43" i="9"/>
  <c r="T43" i="18"/>
  <c r="T43" i="10"/>
  <c r="U43" i="10"/>
  <c r="T43" i="11"/>
  <c r="U43" i="11"/>
  <c r="E61" i="7"/>
  <c r="U8" i="7"/>
  <c r="T8" i="7"/>
  <c r="R61" i="5"/>
  <c r="J65" i="5"/>
  <c r="R65" i="5" s="1"/>
  <c r="J65" i="8"/>
  <c r="R65" i="8" s="1"/>
  <c r="R61" i="8"/>
  <c r="U43" i="13"/>
  <c r="T43" i="13"/>
  <c r="J65" i="18"/>
  <c r="R65" i="18" s="1"/>
  <c r="R61" i="18"/>
  <c r="E61" i="5"/>
  <c r="U8" i="5"/>
  <c r="T8" i="5"/>
  <c r="U43" i="12"/>
  <c r="T43" i="12"/>
  <c r="E61" i="1"/>
  <c r="U8" i="1"/>
  <c r="T8" i="1"/>
  <c r="Q61" i="20"/>
  <c r="U43" i="20"/>
  <c r="T43" i="17"/>
  <c r="U43" i="17"/>
  <c r="E61" i="4"/>
  <c r="T8" i="4"/>
  <c r="U8" i="4"/>
  <c r="E61" i="10"/>
  <c r="U8" i="10"/>
  <c r="T8" i="10"/>
  <c r="T8" i="17"/>
  <c r="E61" i="17"/>
  <c r="U8" i="17"/>
  <c r="R61" i="7"/>
  <c r="J65" i="7"/>
  <c r="R65" i="7" s="1"/>
  <c r="T8" i="16"/>
  <c r="E61" i="16"/>
  <c r="U8" i="16"/>
  <c r="J65" i="6"/>
  <c r="R65" i="6" s="1"/>
  <c r="R61" i="6"/>
  <c r="U43" i="19"/>
  <c r="T43" i="19"/>
  <c r="E61" i="12"/>
  <c r="T8" i="12"/>
  <c r="U8" i="12"/>
  <c r="R61" i="9"/>
  <c r="J65" i="9"/>
  <c r="R65" i="9" s="1"/>
  <c r="R61" i="17"/>
  <c r="J65" i="17"/>
  <c r="R65" i="17" s="1"/>
  <c r="U43" i="16"/>
  <c r="T43" i="16"/>
  <c r="T8" i="18"/>
  <c r="E61" i="18"/>
  <c r="U8" i="18"/>
  <c r="T43" i="5"/>
  <c r="U43" i="5"/>
  <c r="E61" i="8"/>
  <c r="U8" i="8"/>
  <c r="T8" i="8"/>
  <c r="P61" i="20"/>
  <c r="P65" i="20" s="1"/>
  <c r="Q65" i="20" l="1"/>
  <c r="U61" i="20"/>
  <c r="E65" i="15"/>
  <c r="U61" i="15"/>
  <c r="T61" i="15"/>
  <c r="E65" i="14"/>
  <c r="U61" i="14"/>
  <c r="T61" i="14"/>
  <c r="E65" i="9"/>
  <c r="T61" i="9"/>
  <c r="U61" i="9"/>
  <c r="U65" i="19"/>
  <c r="T65" i="19"/>
  <c r="E65" i="2"/>
  <c r="U61" i="2"/>
  <c r="T61" i="2"/>
  <c r="E65" i="17"/>
  <c r="T61" i="17"/>
  <c r="U61" i="17"/>
  <c r="E65" i="13"/>
  <c r="T61" i="13"/>
  <c r="U61" i="13"/>
  <c r="E65" i="6"/>
  <c r="U61" i="6"/>
  <c r="T61" i="6"/>
  <c r="U65" i="20"/>
  <c r="T65" i="20"/>
  <c r="E65" i="16"/>
  <c r="U61" i="16"/>
  <c r="T61" i="16"/>
  <c r="E65" i="5"/>
  <c r="T61" i="5"/>
  <c r="U61" i="5"/>
  <c r="E65" i="10"/>
  <c r="U61" i="10"/>
  <c r="T61" i="10"/>
  <c r="E65" i="1"/>
  <c r="U61" i="1"/>
  <c r="T61" i="1"/>
  <c r="E65" i="7"/>
  <c r="U61" i="7"/>
  <c r="T61" i="7"/>
  <c r="E65" i="3"/>
  <c r="T61" i="3"/>
  <c r="U61" i="3"/>
  <c r="E65" i="18"/>
  <c r="U61" i="18"/>
  <c r="T61" i="18"/>
  <c r="E65" i="12"/>
  <c r="T61" i="12"/>
  <c r="U61" i="12"/>
  <c r="E65" i="8"/>
  <c r="U61" i="8"/>
  <c r="T61" i="8"/>
  <c r="E65" i="4"/>
  <c r="U61" i="4"/>
  <c r="T61" i="4"/>
  <c r="T61" i="20"/>
  <c r="E65" i="11"/>
  <c r="U61" i="11"/>
  <c r="T61" i="11"/>
  <c r="U65" i="14" l="1"/>
  <c r="T65" i="14"/>
  <c r="U65" i="10"/>
  <c r="T65" i="10"/>
  <c r="U65" i="1"/>
  <c r="T65" i="1"/>
  <c r="U65" i="12"/>
  <c r="T65" i="12"/>
  <c r="U65" i="17"/>
  <c r="T65" i="17"/>
  <c r="U65" i="18"/>
  <c r="T65" i="18"/>
  <c r="T65" i="16"/>
  <c r="U65" i="16"/>
  <c r="U65" i="13"/>
  <c r="T65" i="13"/>
  <c r="U65" i="9"/>
  <c r="T65" i="9"/>
  <c r="U65" i="7"/>
  <c r="T65" i="7"/>
  <c r="U65" i="4"/>
  <c r="T65" i="4"/>
  <c r="U65" i="5"/>
  <c r="T65" i="5"/>
  <c r="T65" i="6"/>
  <c r="U65" i="6"/>
  <c r="U65" i="2"/>
  <c r="T65" i="2"/>
  <c r="U65" i="8"/>
  <c r="T65" i="8"/>
  <c r="U65" i="11"/>
  <c r="T65" i="11"/>
  <c r="U65" i="3"/>
  <c r="T65" i="3"/>
  <c r="T65" i="15"/>
  <c r="U65" i="15"/>
</calcChain>
</file>

<file path=xl/sharedStrings.xml><?xml version="1.0" encoding="utf-8"?>
<sst xmlns="http://schemas.openxmlformats.org/spreadsheetml/2006/main" count="2200" uniqueCount="119">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</sst>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6651362000</v>
      </c>
      <c r="C8" s="36">
        <f t="shared" si="0"/>
        <v>52998000</v>
      </c>
      <c r="D8" s="36">
        <f t="shared" si="0"/>
        <v>0</v>
      </c>
      <c r="E8" s="36">
        <f t="shared" si="0"/>
        <v>6704360000</v>
      </c>
      <c r="F8" s="37">
        <f t="shared" si="0"/>
        <v>6554037000</v>
      </c>
      <c r="G8" s="38">
        <f t="shared" si="0"/>
        <v>6458544000</v>
      </c>
      <c r="H8" s="37">
        <f t="shared" si="0"/>
        <v>1021895000</v>
      </c>
      <c r="I8" s="38">
        <f t="shared" si="0"/>
        <v>890711967</v>
      </c>
      <c r="J8" s="37">
        <f t="shared" si="0"/>
        <v>2116460000</v>
      </c>
      <c r="K8" s="38">
        <f t="shared" si="0"/>
        <v>1795493541</v>
      </c>
      <c r="L8" s="37">
        <f t="shared" si="0"/>
        <v>983816000</v>
      </c>
      <c r="M8" s="38">
        <f t="shared" si="0"/>
        <v>835624757</v>
      </c>
      <c r="N8" s="37">
        <f t="shared" si="0"/>
        <v>0</v>
      </c>
      <c r="O8" s="38">
        <f t="shared" si="0"/>
        <v>0</v>
      </c>
      <c r="P8" s="37">
        <f t="shared" si="0"/>
        <v>4122171000</v>
      </c>
      <c r="Q8" s="38">
        <f t="shared" si="0"/>
        <v>3521830265</v>
      </c>
      <c r="R8" s="16">
        <f>IF(($J8       =0),0,((($L8       -$J8       )/$J8       )*100))</f>
        <v>-53.515965338347996</v>
      </c>
      <c r="S8" s="17">
        <f>IF(($K8       =0),0,((($M8       -$K8       )/$K8       )*100))</f>
        <v>-53.459885100193738</v>
      </c>
      <c r="T8" s="16">
        <f>IF(($E8       =0),0,(($P8       /$E8       )*100))</f>
        <v>61.484929210245276</v>
      </c>
      <c r="U8" s="18">
        <f>IF(($E8       =0),0,(($Q8       /$E8       )*100))</f>
        <v>52.530446828630915</v>
      </c>
      <c r="V8" s="37">
        <f t="shared" ref="V8:W8" si="1">+V9+V28</f>
        <v>370270000</v>
      </c>
      <c r="W8" s="38">
        <f t="shared" si="1"/>
        <v>17309000</v>
      </c>
    </row>
    <row r="9" spans="1:23" ht="13" x14ac:dyDescent="0.3">
      <c r="A9" s="19" t="s">
        <v>35</v>
      </c>
      <c r="B9" s="39">
        <f t="shared" ref="B9:Q9" si="2">SUM(B10:B27)</f>
        <v>6453203000</v>
      </c>
      <c r="C9" s="39">
        <f t="shared" si="2"/>
        <v>52998000</v>
      </c>
      <c r="D9" s="39">
        <f t="shared" si="2"/>
        <v>0</v>
      </c>
      <c r="E9" s="39">
        <f t="shared" si="2"/>
        <v>6506201000</v>
      </c>
      <c r="F9" s="40">
        <f t="shared" si="2"/>
        <v>6357119000</v>
      </c>
      <c r="G9" s="41">
        <f t="shared" si="2"/>
        <v>6261626000</v>
      </c>
      <c r="H9" s="40">
        <f t="shared" si="2"/>
        <v>996143000</v>
      </c>
      <c r="I9" s="41">
        <f t="shared" si="2"/>
        <v>857623079</v>
      </c>
      <c r="J9" s="40">
        <f t="shared" si="2"/>
        <v>2074728000</v>
      </c>
      <c r="K9" s="41">
        <f t="shared" si="2"/>
        <v>1753449940</v>
      </c>
      <c r="L9" s="40">
        <f t="shared" si="2"/>
        <v>943713000</v>
      </c>
      <c r="M9" s="41">
        <f t="shared" si="2"/>
        <v>799554976</v>
      </c>
      <c r="N9" s="40">
        <f t="shared" si="2"/>
        <v>0</v>
      </c>
      <c r="O9" s="41">
        <f t="shared" si="2"/>
        <v>0</v>
      </c>
      <c r="P9" s="40">
        <f t="shared" si="2"/>
        <v>4014584000</v>
      </c>
      <c r="Q9" s="41">
        <f t="shared" si="2"/>
        <v>3410627995</v>
      </c>
      <c r="R9" s="20">
        <f>IF(($J9       =0),0,((($L9       -$J9       )/$J9       )*100))</f>
        <v>-54.513892905479658</v>
      </c>
      <c r="S9" s="21">
        <f>IF(($K9       =0),0,((($M9       -$K9       )/$K9       )*100))</f>
        <v>-54.401037762161607</v>
      </c>
      <c r="T9" s="20">
        <f>IF(($E9       =0),0,(($P9       /$E9       )*100))</f>
        <v>61.7039651864429</v>
      </c>
      <c r="U9" s="22">
        <f>IF(($E9       =0),0,(($Q9       /$E9       )*100))</f>
        <v>52.421190107714168</v>
      </c>
      <c r="V9" s="40">
        <f t="shared" ref="V9:W9" si="3">SUM(V10:V27)</f>
        <v>360918000</v>
      </c>
      <c r="W9" s="41">
        <f t="shared" si="3"/>
        <v>16931000</v>
      </c>
    </row>
    <row r="10" spans="1:23" ht="13" x14ac:dyDescent="0.3">
      <c r="A10" s="23" t="s">
        <v>36</v>
      </c>
      <c r="B10" s="42">
        <v>2119406000</v>
      </c>
      <c r="C10" s="42"/>
      <c r="D10" s="42"/>
      <c r="E10" s="42">
        <f t="shared" ref="E10:E41" si="4">$B10      +$C10      +$D10</f>
        <v>2119406000</v>
      </c>
      <c r="F10" s="43">
        <v>2010507000</v>
      </c>
      <c r="G10" s="44">
        <v>2010507000</v>
      </c>
      <c r="H10" s="43">
        <v>407652000</v>
      </c>
      <c r="I10" s="44">
        <v>323604739</v>
      </c>
      <c r="J10" s="43">
        <v>695342000</v>
      </c>
      <c r="K10" s="44">
        <v>639597261</v>
      </c>
      <c r="L10" s="43">
        <v>221945000</v>
      </c>
      <c r="M10" s="44">
        <v>208314023</v>
      </c>
      <c r="N10" s="43"/>
      <c r="O10" s="44"/>
      <c r="P10" s="43">
        <f t="shared" ref="P10:P41" si="5">$H10      +$J10      +$L10      +$N10</f>
        <v>1324939000</v>
      </c>
      <c r="Q10" s="44">
        <f t="shared" ref="Q10:Q41" si="6">$I10      +$K10      +$M10      +$O10</f>
        <v>1171516023</v>
      </c>
      <c r="R10" s="24">
        <f t="shared" ref="R10:R41" si="7">IF(($J10      =0),0,((($L10      -$J10      )/$J10      )*100))</f>
        <v>-68.081174443655073</v>
      </c>
      <c r="S10" s="25">
        <f t="shared" ref="S10:S41" si="8">IF(($K10      =0),0,((($M10      -$K10      )/$K10      )*100))</f>
        <v>-67.430438542794207</v>
      </c>
      <c r="T10" s="24">
        <f t="shared" ref="T10:T41" si="9">IF(($E10      =0),0,(($P10      /$E10      )*100))</f>
        <v>62.514638535514202</v>
      </c>
      <c r="U10" s="26">
        <f t="shared" ref="U10:U41" si="10">IF(($E10      =0),0,(($Q10      /$E10      )*100))</f>
        <v>55.275677383191322</v>
      </c>
      <c r="V10" s="43">
        <v>33733000</v>
      </c>
      <c r="W10" s="44">
        <v>3400000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764842000</v>
      </c>
      <c r="C12" s="42"/>
      <c r="D12" s="42"/>
      <c r="E12" s="42">
        <f t="shared" si="4"/>
        <v>764842000</v>
      </c>
      <c r="F12" s="43">
        <v>764842000</v>
      </c>
      <c r="G12" s="44">
        <v>764842000</v>
      </c>
      <c r="H12" s="43">
        <v>112169000</v>
      </c>
      <c r="I12" s="44">
        <v>98302832</v>
      </c>
      <c r="J12" s="43">
        <v>275054000</v>
      </c>
      <c r="K12" s="44">
        <v>80876979</v>
      </c>
      <c r="L12" s="43">
        <v>186746000</v>
      </c>
      <c r="M12" s="44">
        <v>82884520</v>
      </c>
      <c r="N12" s="43"/>
      <c r="O12" s="44"/>
      <c r="P12" s="43">
        <f t="shared" si="5"/>
        <v>573969000</v>
      </c>
      <c r="Q12" s="44">
        <f t="shared" si="6"/>
        <v>262064331</v>
      </c>
      <c r="R12" s="24">
        <f t="shared" si="7"/>
        <v>-32.105695608862263</v>
      </c>
      <c r="S12" s="25">
        <f t="shared" si="8"/>
        <v>2.4822156129249091</v>
      </c>
      <c r="T12" s="24">
        <f t="shared" si="9"/>
        <v>75.044126760821186</v>
      </c>
      <c r="U12" s="26">
        <f t="shared" si="10"/>
        <v>34.263852011265072</v>
      </c>
      <c r="V12" s="43">
        <v>221988000</v>
      </c>
      <c r="W12" s="44"/>
    </row>
    <row r="13" spans="1:23" ht="13" x14ac:dyDescent="0.3">
      <c r="A13" s="23" t="s">
        <v>39</v>
      </c>
      <c r="B13" s="42">
        <v>282778000</v>
      </c>
      <c r="C13" s="42"/>
      <c r="D13" s="42"/>
      <c r="E13" s="42">
        <f t="shared" si="4"/>
        <v>282778000</v>
      </c>
      <c r="F13" s="43">
        <v>249945000</v>
      </c>
      <c r="G13" s="44">
        <v>249945000</v>
      </c>
      <c r="H13" s="43">
        <v>35305000</v>
      </c>
      <c r="I13" s="44">
        <v>25791644</v>
      </c>
      <c r="J13" s="43">
        <v>72012000</v>
      </c>
      <c r="K13" s="44">
        <v>78604406</v>
      </c>
      <c r="L13" s="43">
        <v>35836000</v>
      </c>
      <c r="M13" s="44">
        <v>48564398</v>
      </c>
      <c r="N13" s="43"/>
      <c r="O13" s="44"/>
      <c r="P13" s="43">
        <f t="shared" si="5"/>
        <v>143153000</v>
      </c>
      <c r="Q13" s="44">
        <f t="shared" si="6"/>
        <v>152960448</v>
      </c>
      <c r="R13" s="24">
        <f t="shared" si="7"/>
        <v>-50.236071765816803</v>
      </c>
      <c r="S13" s="25">
        <f t="shared" si="8"/>
        <v>-38.216697420243847</v>
      </c>
      <c r="T13" s="24">
        <f t="shared" si="9"/>
        <v>50.623810904667266</v>
      </c>
      <c r="U13" s="26">
        <f t="shared" si="10"/>
        <v>54.092060909971785</v>
      </c>
      <c r="V13" s="43">
        <v>2152000</v>
      </c>
      <c r="W13" s="44"/>
    </row>
    <row r="14" spans="1:23" ht="13" x14ac:dyDescent="0.3">
      <c r="A14" s="23" t="s">
        <v>40</v>
      </c>
      <c r="B14" s="42">
        <v>288601000</v>
      </c>
      <c r="C14" s="42"/>
      <c r="D14" s="42"/>
      <c r="E14" s="42">
        <f t="shared" si="4"/>
        <v>288601000</v>
      </c>
      <c r="F14" s="43">
        <v>288601000</v>
      </c>
      <c r="G14" s="44">
        <v>245108000</v>
      </c>
      <c r="H14" s="43">
        <v>47940000</v>
      </c>
      <c r="I14" s="44">
        <v>30930229</v>
      </c>
      <c r="J14" s="43">
        <v>70584000</v>
      </c>
      <c r="K14" s="44">
        <v>90253726</v>
      </c>
      <c r="L14" s="43">
        <v>14403000</v>
      </c>
      <c r="M14" s="44">
        <v>66330157</v>
      </c>
      <c r="N14" s="43"/>
      <c r="O14" s="44"/>
      <c r="P14" s="43">
        <f t="shared" si="5"/>
        <v>132927000</v>
      </c>
      <c r="Q14" s="44">
        <f t="shared" si="6"/>
        <v>187514112</v>
      </c>
      <c r="R14" s="24">
        <f t="shared" si="7"/>
        <v>-79.594525671540296</v>
      </c>
      <c r="S14" s="25">
        <f t="shared" si="8"/>
        <v>-26.507015344718287</v>
      </c>
      <c r="T14" s="24">
        <f t="shared" si="9"/>
        <v>46.059091964338307</v>
      </c>
      <c r="U14" s="26">
        <f t="shared" si="10"/>
        <v>64.973479648372674</v>
      </c>
      <c r="V14" s="43">
        <v>9387000</v>
      </c>
      <c r="W14" s="44">
        <v>9387000</v>
      </c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42975000</v>
      </c>
      <c r="C20" s="42">
        <v>52998000</v>
      </c>
      <c r="D20" s="42"/>
      <c r="E20" s="42">
        <f t="shared" si="4"/>
        <v>95973000</v>
      </c>
      <c r="F20" s="43">
        <v>95973000</v>
      </c>
      <c r="G20" s="44">
        <v>95973000</v>
      </c>
      <c r="H20" s="43">
        <v>549000</v>
      </c>
      <c r="I20" s="44"/>
      <c r="J20" s="43">
        <v>10276000</v>
      </c>
      <c r="K20" s="44">
        <v>14190553</v>
      </c>
      <c r="L20" s="43">
        <v>10179000</v>
      </c>
      <c r="M20" s="44">
        <v>12352466</v>
      </c>
      <c r="N20" s="43"/>
      <c r="O20" s="44"/>
      <c r="P20" s="43">
        <f t="shared" si="5"/>
        <v>21004000</v>
      </c>
      <c r="Q20" s="44">
        <f t="shared" si="6"/>
        <v>26543019</v>
      </c>
      <c r="R20" s="24">
        <f t="shared" si="7"/>
        <v>-0.94394706111327364</v>
      </c>
      <c r="S20" s="25">
        <f t="shared" si="8"/>
        <v>-12.952891969749169</v>
      </c>
      <c r="T20" s="24">
        <f t="shared" si="9"/>
        <v>21.885321913454824</v>
      </c>
      <c r="U20" s="26">
        <f t="shared" si="10"/>
        <v>27.656756587790316</v>
      </c>
      <c r="V20" s="43">
        <v>45027000</v>
      </c>
      <c r="W20" s="44">
        <v>3609000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1250509000</v>
      </c>
      <c r="C22" s="42"/>
      <c r="D22" s="42"/>
      <c r="E22" s="42">
        <f t="shared" si="4"/>
        <v>1250509000</v>
      </c>
      <c r="F22" s="43">
        <v>1250509000</v>
      </c>
      <c r="G22" s="44">
        <v>1250509000</v>
      </c>
      <c r="H22" s="43">
        <v>113477000</v>
      </c>
      <c r="I22" s="44">
        <v>140676116</v>
      </c>
      <c r="J22" s="43">
        <v>376489000</v>
      </c>
      <c r="K22" s="44">
        <v>321368337</v>
      </c>
      <c r="L22" s="43">
        <v>154826000</v>
      </c>
      <c r="M22" s="44">
        <v>118781620</v>
      </c>
      <c r="N22" s="43"/>
      <c r="O22" s="44"/>
      <c r="P22" s="43">
        <f t="shared" si="5"/>
        <v>644792000</v>
      </c>
      <c r="Q22" s="44">
        <f t="shared" si="6"/>
        <v>580826073</v>
      </c>
      <c r="R22" s="24">
        <f t="shared" si="7"/>
        <v>-58.876354953265562</v>
      </c>
      <c r="S22" s="25">
        <f t="shared" si="8"/>
        <v>-63.038791839657804</v>
      </c>
      <c r="T22" s="24">
        <f t="shared" si="9"/>
        <v>51.562363805458425</v>
      </c>
      <c r="U22" s="26">
        <f t="shared" si="10"/>
        <v>46.447172551337097</v>
      </c>
      <c r="V22" s="43">
        <v>19374000</v>
      </c>
      <c r="W22" s="44"/>
    </row>
    <row r="23" spans="1:23" ht="13" x14ac:dyDescent="0.3">
      <c r="A23" s="23" t="s">
        <v>49</v>
      </c>
      <c r="B23" s="42">
        <v>607975000</v>
      </c>
      <c r="C23" s="42"/>
      <c r="D23" s="42"/>
      <c r="E23" s="42">
        <f t="shared" si="4"/>
        <v>607975000</v>
      </c>
      <c r="F23" s="43">
        <v>607975000</v>
      </c>
      <c r="G23" s="44">
        <v>555975000</v>
      </c>
      <c r="H23" s="43">
        <v>87434000</v>
      </c>
      <c r="I23" s="44">
        <v>74114391</v>
      </c>
      <c r="J23" s="43">
        <v>181227000</v>
      </c>
      <c r="K23" s="44">
        <v>168762742</v>
      </c>
      <c r="L23" s="43">
        <v>120806000</v>
      </c>
      <c r="M23" s="44">
        <v>78302998</v>
      </c>
      <c r="N23" s="43"/>
      <c r="O23" s="44"/>
      <c r="P23" s="43">
        <f t="shared" si="5"/>
        <v>389467000</v>
      </c>
      <c r="Q23" s="44">
        <f t="shared" si="6"/>
        <v>321180131</v>
      </c>
      <c r="R23" s="24">
        <f t="shared" si="7"/>
        <v>-33.339954863237821</v>
      </c>
      <c r="S23" s="25">
        <f t="shared" si="8"/>
        <v>-53.601726855089851</v>
      </c>
      <c r="T23" s="24">
        <f t="shared" si="9"/>
        <v>64.059706402401417</v>
      </c>
      <c r="U23" s="26">
        <f t="shared" si="10"/>
        <v>52.82785163863646</v>
      </c>
      <c r="V23" s="43">
        <v>28722000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1096117000</v>
      </c>
      <c r="C25" s="42"/>
      <c r="D25" s="42"/>
      <c r="E25" s="42">
        <f t="shared" si="4"/>
        <v>1096117000</v>
      </c>
      <c r="F25" s="43">
        <v>1088767000</v>
      </c>
      <c r="G25" s="44">
        <v>1088767000</v>
      </c>
      <c r="H25" s="43">
        <v>191617000</v>
      </c>
      <c r="I25" s="44">
        <v>164203128</v>
      </c>
      <c r="J25" s="43">
        <v>393744000</v>
      </c>
      <c r="K25" s="44">
        <v>359795936</v>
      </c>
      <c r="L25" s="43">
        <v>198972000</v>
      </c>
      <c r="M25" s="44">
        <v>184024794</v>
      </c>
      <c r="N25" s="43"/>
      <c r="O25" s="44"/>
      <c r="P25" s="43">
        <f t="shared" si="5"/>
        <v>784333000</v>
      </c>
      <c r="Q25" s="44">
        <f t="shared" si="6"/>
        <v>708023858</v>
      </c>
      <c r="R25" s="24">
        <f t="shared" si="7"/>
        <v>-49.466658539558701</v>
      </c>
      <c r="S25" s="25">
        <f t="shared" si="8"/>
        <v>-48.853009279126489</v>
      </c>
      <c r="T25" s="24">
        <f t="shared" si="9"/>
        <v>71.555591237066849</v>
      </c>
      <c r="U25" s="26">
        <f t="shared" si="10"/>
        <v>64.593821462489871</v>
      </c>
      <c r="V25" s="43">
        <v>535000</v>
      </c>
      <c r="W25" s="44">
        <v>535000</v>
      </c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198159000</v>
      </c>
      <c r="C28" s="39">
        <f t="shared" si="11"/>
        <v>0</v>
      </c>
      <c r="D28" s="39">
        <f t="shared" si="11"/>
        <v>0</v>
      </c>
      <c r="E28" s="39">
        <f t="shared" si="11"/>
        <v>198159000</v>
      </c>
      <c r="F28" s="40">
        <f t="shared" si="11"/>
        <v>196918000</v>
      </c>
      <c r="G28" s="41">
        <f t="shared" si="11"/>
        <v>196918000</v>
      </c>
      <c r="H28" s="40">
        <f t="shared" si="11"/>
        <v>25752000</v>
      </c>
      <c r="I28" s="41">
        <f t="shared" si="11"/>
        <v>33088888</v>
      </c>
      <c r="J28" s="40">
        <f t="shared" si="11"/>
        <v>41732000</v>
      </c>
      <c r="K28" s="41">
        <f t="shared" si="11"/>
        <v>42043601</v>
      </c>
      <c r="L28" s="40">
        <f t="shared" si="11"/>
        <v>40103000</v>
      </c>
      <c r="M28" s="41">
        <f t="shared" si="11"/>
        <v>36069781</v>
      </c>
      <c r="N28" s="40">
        <f t="shared" si="11"/>
        <v>0</v>
      </c>
      <c r="O28" s="41">
        <f t="shared" si="11"/>
        <v>0</v>
      </c>
      <c r="P28" s="40">
        <f t="shared" si="11"/>
        <v>107587000</v>
      </c>
      <c r="Q28" s="41">
        <f t="shared" si="11"/>
        <v>111202270</v>
      </c>
      <c r="R28" s="20">
        <f t="shared" si="7"/>
        <v>-3.9034793443879994</v>
      </c>
      <c r="S28" s="21">
        <f t="shared" si="8"/>
        <v>-14.208630702208405</v>
      </c>
      <c r="T28" s="20">
        <f t="shared" si="9"/>
        <v>54.293269546172517</v>
      </c>
      <c r="U28" s="22">
        <f t="shared" si="10"/>
        <v>56.117698413899952</v>
      </c>
      <c r="V28" s="40">
        <f t="shared" ref="V28:W28" si="12">SUM(V29:V42)</f>
        <v>9352000</v>
      </c>
      <c r="W28" s="41">
        <f t="shared" si="12"/>
        <v>378000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44600000</v>
      </c>
      <c r="C31" s="42"/>
      <c r="D31" s="42"/>
      <c r="E31" s="42">
        <f t="shared" si="4"/>
        <v>44600000</v>
      </c>
      <c r="F31" s="43">
        <v>44600000</v>
      </c>
      <c r="G31" s="44">
        <v>44600000</v>
      </c>
      <c r="H31" s="43">
        <v>4375000</v>
      </c>
      <c r="I31" s="44">
        <v>1176504</v>
      </c>
      <c r="J31" s="43">
        <v>8002000</v>
      </c>
      <c r="K31" s="44">
        <v>9569954</v>
      </c>
      <c r="L31" s="43">
        <v>7365000</v>
      </c>
      <c r="M31" s="44">
        <v>5695168</v>
      </c>
      <c r="N31" s="43"/>
      <c r="O31" s="44"/>
      <c r="P31" s="43">
        <f t="shared" si="5"/>
        <v>19742000</v>
      </c>
      <c r="Q31" s="44">
        <f t="shared" si="6"/>
        <v>16441626</v>
      </c>
      <c r="R31" s="24">
        <f t="shared" si="7"/>
        <v>-7.9605098725318664</v>
      </c>
      <c r="S31" s="25">
        <f t="shared" si="8"/>
        <v>-40.48907654101577</v>
      </c>
      <c r="T31" s="24">
        <f t="shared" si="9"/>
        <v>44.264573991031391</v>
      </c>
      <c r="U31" s="26">
        <f t="shared" si="10"/>
        <v>36.864632286995516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62125000</v>
      </c>
      <c r="C33" s="42"/>
      <c r="D33" s="42"/>
      <c r="E33" s="42">
        <f t="shared" si="4"/>
        <v>62125000</v>
      </c>
      <c r="F33" s="43">
        <v>62384000</v>
      </c>
      <c r="G33" s="44">
        <v>62384000</v>
      </c>
      <c r="H33" s="43">
        <v>11680000</v>
      </c>
      <c r="I33" s="44">
        <v>14654049</v>
      </c>
      <c r="J33" s="43">
        <v>9543000</v>
      </c>
      <c r="K33" s="44">
        <v>18478716</v>
      </c>
      <c r="L33" s="43">
        <v>10836000</v>
      </c>
      <c r="M33" s="44">
        <v>7562861</v>
      </c>
      <c r="N33" s="43"/>
      <c r="O33" s="44"/>
      <c r="P33" s="43">
        <f t="shared" si="5"/>
        <v>32059000</v>
      </c>
      <c r="Q33" s="44">
        <f t="shared" si="6"/>
        <v>40695626</v>
      </c>
      <c r="R33" s="24">
        <f t="shared" si="7"/>
        <v>13.549198365293933</v>
      </c>
      <c r="S33" s="25">
        <f t="shared" si="8"/>
        <v>-59.072583831041072</v>
      </c>
      <c r="T33" s="24">
        <f t="shared" si="9"/>
        <v>51.604024144869221</v>
      </c>
      <c r="U33" s="26">
        <f t="shared" si="10"/>
        <v>65.506037826961773</v>
      </c>
      <c r="V33" s="43"/>
      <c r="W33" s="44"/>
    </row>
    <row r="34" spans="1:23" ht="13" x14ac:dyDescent="0.3">
      <c r="A34" s="23" t="s">
        <v>60</v>
      </c>
      <c r="B34" s="42">
        <v>41174000</v>
      </c>
      <c r="C34" s="42"/>
      <c r="D34" s="42"/>
      <c r="E34" s="42">
        <f t="shared" si="4"/>
        <v>41174000</v>
      </c>
      <c r="F34" s="43">
        <v>41174000</v>
      </c>
      <c r="G34" s="44">
        <v>41174000</v>
      </c>
      <c r="H34" s="43">
        <v>9697000</v>
      </c>
      <c r="I34" s="44">
        <v>16557907</v>
      </c>
      <c r="J34" s="43">
        <v>9993000</v>
      </c>
      <c r="K34" s="44">
        <v>5546924</v>
      </c>
      <c r="L34" s="43">
        <v>7431000</v>
      </c>
      <c r="M34" s="44">
        <v>11880533</v>
      </c>
      <c r="N34" s="43"/>
      <c r="O34" s="44"/>
      <c r="P34" s="43">
        <f t="shared" si="5"/>
        <v>27121000</v>
      </c>
      <c r="Q34" s="44">
        <f t="shared" si="6"/>
        <v>33985364</v>
      </c>
      <c r="R34" s="24">
        <f t="shared" si="7"/>
        <v>-25.637946562593818</v>
      </c>
      <c r="S34" s="25">
        <f t="shared" si="8"/>
        <v>114.18236485663044</v>
      </c>
      <c r="T34" s="24">
        <f t="shared" si="9"/>
        <v>65.869237868557832</v>
      </c>
      <c r="U34" s="26">
        <f t="shared" si="10"/>
        <v>82.540836450187015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34260000</v>
      </c>
      <c r="C36" s="42"/>
      <c r="D36" s="42"/>
      <c r="E36" s="42">
        <f t="shared" si="4"/>
        <v>34260000</v>
      </c>
      <c r="F36" s="43">
        <v>32760000</v>
      </c>
      <c r="G36" s="44">
        <v>32760000</v>
      </c>
      <c r="H36" s="43"/>
      <c r="I36" s="44">
        <v>700428</v>
      </c>
      <c r="J36" s="43">
        <v>10422000</v>
      </c>
      <c r="K36" s="44">
        <v>8448007</v>
      </c>
      <c r="L36" s="43">
        <v>8224000</v>
      </c>
      <c r="M36" s="44">
        <v>4817075</v>
      </c>
      <c r="N36" s="43"/>
      <c r="O36" s="44"/>
      <c r="P36" s="43">
        <f t="shared" si="5"/>
        <v>18646000</v>
      </c>
      <c r="Q36" s="44">
        <f t="shared" si="6"/>
        <v>13965510</v>
      </c>
      <c r="R36" s="24">
        <f t="shared" si="7"/>
        <v>-21.09000191901746</v>
      </c>
      <c r="S36" s="25">
        <f t="shared" si="8"/>
        <v>-42.979746584016794</v>
      </c>
      <c r="T36" s="24">
        <f t="shared" si="9"/>
        <v>54.42498540572096</v>
      </c>
      <c r="U36" s="26">
        <f t="shared" si="10"/>
        <v>40.763309982486867</v>
      </c>
      <c r="V36" s="43"/>
      <c r="W36" s="44"/>
    </row>
    <row r="37" spans="1:23" ht="13" x14ac:dyDescent="0.3">
      <c r="A37" s="23" t="s">
        <v>63</v>
      </c>
      <c r="B37" s="42">
        <v>16000000</v>
      </c>
      <c r="C37" s="42"/>
      <c r="D37" s="42"/>
      <c r="E37" s="42">
        <f t="shared" si="4"/>
        <v>16000000</v>
      </c>
      <c r="F37" s="43">
        <v>16000000</v>
      </c>
      <c r="G37" s="44">
        <v>16000000</v>
      </c>
      <c r="H37" s="43"/>
      <c r="I37" s="44"/>
      <c r="J37" s="43">
        <v>3772000</v>
      </c>
      <c r="K37" s="44"/>
      <c r="L37" s="43">
        <v>6247000</v>
      </c>
      <c r="M37" s="44">
        <v>6114144</v>
      </c>
      <c r="N37" s="43"/>
      <c r="O37" s="44"/>
      <c r="P37" s="43">
        <f t="shared" si="5"/>
        <v>10019000</v>
      </c>
      <c r="Q37" s="44">
        <f t="shared" si="6"/>
        <v>6114144</v>
      </c>
      <c r="R37" s="24">
        <f t="shared" si="7"/>
        <v>65.615058324496289</v>
      </c>
      <c r="S37" s="25">
        <f t="shared" si="8"/>
        <v>0</v>
      </c>
      <c r="T37" s="24">
        <f t="shared" si="9"/>
        <v>62.618749999999999</v>
      </c>
      <c r="U37" s="26">
        <f t="shared" si="10"/>
        <v>38.2134</v>
      </c>
      <c r="V37" s="43">
        <v>9352000</v>
      </c>
      <c r="W37" s="44">
        <v>378000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1469767000</v>
      </c>
      <c r="C43" s="45">
        <f t="shared" si="20"/>
        <v>0</v>
      </c>
      <c r="D43" s="45">
        <f t="shared" si="20"/>
        <v>0</v>
      </c>
      <c r="E43" s="45">
        <f t="shared" si="20"/>
        <v>1469767000</v>
      </c>
      <c r="F43" s="46">
        <f t="shared" si="20"/>
        <v>1437143000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1469767000</v>
      </c>
      <c r="C44" s="39">
        <f t="shared" si="22"/>
        <v>0</v>
      </c>
      <c r="D44" s="39">
        <f t="shared" si="22"/>
        <v>0</v>
      </c>
      <c r="E44" s="39">
        <f t="shared" si="22"/>
        <v>1469767000</v>
      </c>
      <c r="F44" s="40">
        <f t="shared" si="22"/>
        <v>1437143000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904718000</v>
      </c>
      <c r="C45" s="42"/>
      <c r="D45" s="42"/>
      <c r="E45" s="42">
        <f t="shared" si="13"/>
        <v>904718000</v>
      </c>
      <c r="F45" s="43">
        <v>904718000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359317000</v>
      </c>
      <c r="C46" s="42"/>
      <c r="D46" s="42"/>
      <c r="E46" s="42">
        <f t="shared" si="13"/>
        <v>359317000</v>
      </c>
      <c r="F46" s="43">
        <v>326693000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33000000</v>
      </c>
      <c r="C47" s="42"/>
      <c r="D47" s="42"/>
      <c r="E47" s="42">
        <f t="shared" si="13"/>
        <v>33000000</v>
      </c>
      <c r="F47" s="43">
        <v>33000000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37000000</v>
      </c>
      <c r="C53" s="42"/>
      <c r="D53" s="42"/>
      <c r="E53" s="42">
        <f t="shared" si="13"/>
        <v>37000000</v>
      </c>
      <c r="F53" s="43">
        <v>37000000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88732000</v>
      </c>
      <c r="C54" s="42"/>
      <c r="D54" s="42"/>
      <c r="E54" s="42">
        <f t="shared" si="13"/>
        <v>88732000</v>
      </c>
      <c r="F54" s="43">
        <v>88732000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 t="shared" si="13"/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8121129000</v>
      </c>
      <c r="C61" s="39">
        <f t="shared" si="26"/>
        <v>52998000</v>
      </c>
      <c r="D61" s="39">
        <f t="shared" si="26"/>
        <v>0</v>
      </c>
      <c r="E61" s="39">
        <f t="shared" si="26"/>
        <v>8174127000</v>
      </c>
      <c r="F61" s="40">
        <f t="shared" si="26"/>
        <v>7991180000</v>
      </c>
      <c r="G61" s="41">
        <f t="shared" si="26"/>
        <v>6458544000</v>
      </c>
      <c r="H61" s="40">
        <f t="shared" si="26"/>
        <v>1021895000</v>
      </c>
      <c r="I61" s="41">
        <f t="shared" si="26"/>
        <v>890711967</v>
      </c>
      <c r="J61" s="40">
        <f t="shared" si="26"/>
        <v>2116460000</v>
      </c>
      <c r="K61" s="41">
        <f t="shared" si="26"/>
        <v>1795493541</v>
      </c>
      <c r="L61" s="40">
        <f t="shared" si="26"/>
        <v>983816000</v>
      </c>
      <c r="M61" s="41">
        <f t="shared" si="26"/>
        <v>835624757</v>
      </c>
      <c r="N61" s="40">
        <f t="shared" si="26"/>
        <v>0</v>
      </c>
      <c r="O61" s="41">
        <f t="shared" si="26"/>
        <v>0</v>
      </c>
      <c r="P61" s="40">
        <f t="shared" si="26"/>
        <v>4122171000</v>
      </c>
      <c r="Q61" s="41">
        <f t="shared" si="26"/>
        <v>3521830265</v>
      </c>
      <c r="R61" s="20">
        <f t="shared" si="16"/>
        <v>-53.515965338347996</v>
      </c>
      <c r="S61" s="21">
        <f t="shared" si="17"/>
        <v>-53.459885100193738</v>
      </c>
      <c r="T61" s="20">
        <f t="shared" si="18"/>
        <v>50.429495406665446</v>
      </c>
      <c r="U61" s="22">
        <f t="shared" si="19"/>
        <v>43.085093551886338</v>
      </c>
      <c r="V61" s="40">
        <f t="shared" ref="V61:W61" si="27">+V8+V43</f>
        <v>370270000</v>
      </c>
      <c r="W61" s="41">
        <f t="shared" si="27"/>
        <v>17309000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8121129000</v>
      </c>
      <c r="C65" s="48">
        <f t="shared" si="30"/>
        <v>52998000</v>
      </c>
      <c r="D65" s="48">
        <f t="shared" si="30"/>
        <v>0</v>
      </c>
      <c r="E65" s="48">
        <f t="shared" si="30"/>
        <v>8174127000</v>
      </c>
      <c r="F65" s="49">
        <f t="shared" si="30"/>
        <v>7991180000</v>
      </c>
      <c r="G65" s="50">
        <f t="shared" si="30"/>
        <v>6458544000</v>
      </c>
      <c r="H65" s="49">
        <f t="shared" si="30"/>
        <v>1021895000</v>
      </c>
      <c r="I65" s="50">
        <f t="shared" si="30"/>
        <v>890711967</v>
      </c>
      <c r="J65" s="49">
        <f t="shared" si="30"/>
        <v>2116460000</v>
      </c>
      <c r="K65" s="50">
        <f t="shared" si="30"/>
        <v>1795493541</v>
      </c>
      <c r="L65" s="49">
        <f t="shared" si="30"/>
        <v>983816000</v>
      </c>
      <c r="M65" s="51">
        <f t="shared" si="30"/>
        <v>835624757</v>
      </c>
      <c r="N65" s="49">
        <f t="shared" si="30"/>
        <v>0</v>
      </c>
      <c r="O65" s="50">
        <f t="shared" si="30"/>
        <v>0</v>
      </c>
      <c r="P65" s="49">
        <f t="shared" si="30"/>
        <v>4122171000</v>
      </c>
      <c r="Q65" s="50">
        <f t="shared" si="30"/>
        <v>3521830265</v>
      </c>
      <c r="R65" s="34">
        <f t="shared" si="16"/>
        <v>-53.515965338347996</v>
      </c>
      <c r="S65" s="35">
        <f t="shared" si="17"/>
        <v>-53.459885100193738</v>
      </c>
      <c r="T65" s="34">
        <f t="shared" si="18"/>
        <v>50.429495406665446</v>
      </c>
      <c r="U65" s="35">
        <f t="shared" si="19"/>
        <v>43.085093551886338</v>
      </c>
      <c r="V65" s="49">
        <f>+V61+V62</f>
        <v>370270000</v>
      </c>
      <c r="W65" s="50">
        <f>+W61+W62</f>
        <v>17309000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235951000</v>
      </c>
      <c r="C8" s="36">
        <f t="shared" si="0"/>
        <v>0</v>
      </c>
      <c r="D8" s="36">
        <f t="shared" si="0"/>
        <v>0</v>
      </c>
      <c r="E8" s="36">
        <f t="shared" si="0"/>
        <v>235951000</v>
      </c>
      <c r="F8" s="37">
        <f t="shared" si="0"/>
        <v>235951000</v>
      </c>
      <c r="G8" s="38">
        <f t="shared" si="0"/>
        <v>229951000</v>
      </c>
      <c r="H8" s="37">
        <f t="shared" si="0"/>
        <v>28727000</v>
      </c>
      <c r="I8" s="38">
        <f t="shared" si="0"/>
        <v>21803460</v>
      </c>
      <c r="J8" s="37">
        <f t="shared" si="0"/>
        <v>63906000</v>
      </c>
      <c r="K8" s="38">
        <f t="shared" si="0"/>
        <v>50717476</v>
      </c>
      <c r="L8" s="37">
        <f t="shared" si="0"/>
        <v>25800000</v>
      </c>
      <c r="M8" s="38">
        <f t="shared" si="0"/>
        <v>23238763</v>
      </c>
      <c r="N8" s="37">
        <f t="shared" si="0"/>
        <v>0</v>
      </c>
      <c r="O8" s="38">
        <f t="shared" si="0"/>
        <v>0</v>
      </c>
      <c r="P8" s="37">
        <f t="shared" si="0"/>
        <v>118433000</v>
      </c>
      <c r="Q8" s="38">
        <f t="shared" si="0"/>
        <v>95759699</v>
      </c>
      <c r="R8" s="16">
        <f>IF(($J8       =0),0,((($L8       -$J8       )/$J8       )*100))</f>
        <v>-59.628203924514132</v>
      </c>
      <c r="S8" s="17">
        <f>IF(($K8       =0),0,((($M8       -$K8       )/$K8       )*100))</f>
        <v>-54.179969444851714</v>
      </c>
      <c r="T8" s="16">
        <f>IF(($E8       =0),0,(($P8       /$E8       )*100))</f>
        <v>50.193896190310703</v>
      </c>
      <c r="U8" s="18">
        <f>IF(($E8       =0),0,(($Q8       /$E8       )*100))</f>
        <v>40.584570101419366</v>
      </c>
      <c r="V8" s="37">
        <f t="shared" ref="V8:W8" si="1">+V9+V28</f>
        <v>21621000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225517000</v>
      </c>
      <c r="C9" s="39">
        <f t="shared" si="2"/>
        <v>0</v>
      </c>
      <c r="D9" s="39">
        <f t="shared" si="2"/>
        <v>0</v>
      </c>
      <c r="E9" s="39">
        <f t="shared" si="2"/>
        <v>225517000</v>
      </c>
      <c r="F9" s="40">
        <f t="shared" si="2"/>
        <v>225517000</v>
      </c>
      <c r="G9" s="41">
        <f t="shared" si="2"/>
        <v>219517000</v>
      </c>
      <c r="H9" s="40">
        <f t="shared" si="2"/>
        <v>27546000</v>
      </c>
      <c r="I9" s="41">
        <f t="shared" si="2"/>
        <v>24192805</v>
      </c>
      <c r="J9" s="40">
        <f t="shared" si="2"/>
        <v>61640000</v>
      </c>
      <c r="K9" s="41">
        <f t="shared" si="2"/>
        <v>48106703</v>
      </c>
      <c r="L9" s="40">
        <f t="shared" si="2"/>
        <v>24925000</v>
      </c>
      <c r="M9" s="41">
        <f t="shared" si="2"/>
        <v>21309445</v>
      </c>
      <c r="N9" s="40">
        <f t="shared" si="2"/>
        <v>0</v>
      </c>
      <c r="O9" s="41">
        <f t="shared" si="2"/>
        <v>0</v>
      </c>
      <c r="P9" s="40">
        <f t="shared" si="2"/>
        <v>114111000</v>
      </c>
      <c r="Q9" s="41">
        <f t="shared" si="2"/>
        <v>93608953</v>
      </c>
      <c r="R9" s="20">
        <f>IF(($J9       =0),0,((($L9       -$J9       )/$J9       )*100))</f>
        <v>-59.563595068137573</v>
      </c>
      <c r="S9" s="21">
        <f>IF(($K9       =0),0,((($M9       -$K9       )/$K9       )*100))</f>
        <v>-55.703792463183355</v>
      </c>
      <c r="T9" s="20">
        <f>IF(($E9       =0),0,(($P9       /$E9       )*100))</f>
        <v>50.599733057818256</v>
      </c>
      <c r="U9" s="22">
        <f>IF(($E9       =0),0,(($Q9       /$E9       )*100))</f>
        <v>41.508601568839595</v>
      </c>
      <c r="V9" s="40">
        <f t="shared" ref="V9:W9" si="3">SUM(V10:V27)</f>
        <v>21621000</v>
      </c>
      <c r="W9" s="41">
        <f t="shared" si="3"/>
        <v>0</v>
      </c>
    </row>
    <row r="10" spans="1:23" ht="13" x14ac:dyDescent="0.3">
      <c r="A10" s="23" t="s">
        <v>36</v>
      </c>
      <c r="B10" s="42">
        <v>146292000</v>
      </c>
      <c r="C10" s="42"/>
      <c r="D10" s="42"/>
      <c r="E10" s="42">
        <f t="shared" ref="E10:E41" si="4">$B10      +$C10      +$D10</f>
        <v>146292000</v>
      </c>
      <c r="F10" s="43">
        <v>146292000</v>
      </c>
      <c r="G10" s="44">
        <v>146292000</v>
      </c>
      <c r="H10" s="43">
        <v>23635000</v>
      </c>
      <c r="I10" s="44">
        <v>30333912</v>
      </c>
      <c r="J10" s="43">
        <v>47903000</v>
      </c>
      <c r="K10" s="44">
        <v>43607451</v>
      </c>
      <c r="L10" s="43">
        <v>6414000</v>
      </c>
      <c r="M10" s="44">
        <v>11866663</v>
      </c>
      <c r="N10" s="43"/>
      <c r="O10" s="44"/>
      <c r="P10" s="43">
        <f t="shared" ref="P10:P41" si="5">$H10      +$J10      +$L10      +$N10</f>
        <v>77952000</v>
      </c>
      <c r="Q10" s="44">
        <f t="shared" ref="Q10:Q41" si="6">$I10      +$K10      +$M10      +$O10</f>
        <v>85808026</v>
      </c>
      <c r="R10" s="24">
        <f t="shared" ref="R10:R41" si="7">IF(($J10      =0),0,((($L10      -$J10      )/$J10      )*100))</f>
        <v>-86.610441934743136</v>
      </c>
      <c r="S10" s="25">
        <f t="shared" ref="S10:S41" si="8">IF(($K10      =0),0,((($M10      -$K10      )/$K10      )*100))</f>
        <v>-72.7875334882564</v>
      </c>
      <c r="T10" s="24">
        <f t="shared" ref="T10:T41" si="9">IF(($E10      =0),0,(($P10      /$E10      )*100))</f>
        <v>53.285210401115577</v>
      </c>
      <c r="U10" s="26">
        <f t="shared" ref="U10:U41" si="10">IF(($E10      =0),0,(($Q10      /$E10      )*100))</f>
        <v>58.655309928089025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27731000</v>
      </c>
      <c r="C13" s="42"/>
      <c r="D13" s="42"/>
      <c r="E13" s="42">
        <f t="shared" si="4"/>
        <v>27731000</v>
      </c>
      <c r="F13" s="43">
        <v>27731000</v>
      </c>
      <c r="G13" s="44">
        <v>27731000</v>
      </c>
      <c r="H13" s="43">
        <v>1123000</v>
      </c>
      <c r="I13" s="44"/>
      <c r="J13" s="43">
        <v>12598000</v>
      </c>
      <c r="K13" s="44">
        <v>13893520</v>
      </c>
      <c r="L13" s="43">
        <v>2552000</v>
      </c>
      <c r="M13" s="44">
        <v>2856355</v>
      </c>
      <c r="N13" s="43"/>
      <c r="O13" s="44"/>
      <c r="P13" s="43">
        <f t="shared" si="5"/>
        <v>16273000</v>
      </c>
      <c r="Q13" s="44">
        <f t="shared" si="6"/>
        <v>16749875</v>
      </c>
      <c r="R13" s="24">
        <f t="shared" si="7"/>
        <v>-79.742816320050807</v>
      </c>
      <c r="S13" s="25">
        <f t="shared" si="8"/>
        <v>-79.441099159896126</v>
      </c>
      <c r="T13" s="24">
        <f t="shared" si="9"/>
        <v>58.68161984782374</v>
      </c>
      <c r="U13" s="26">
        <f t="shared" si="10"/>
        <v>60.40126573149184</v>
      </c>
      <c r="V13" s="43"/>
      <c r="W13" s="44"/>
    </row>
    <row r="14" spans="1:23" ht="13" x14ac:dyDescent="0.3">
      <c r="A14" s="23" t="s">
        <v>40</v>
      </c>
      <c r="B14" s="42">
        <v>6000000</v>
      </c>
      <c r="C14" s="42"/>
      <c r="D14" s="42"/>
      <c r="E14" s="42">
        <f t="shared" si="4"/>
        <v>6000000</v>
      </c>
      <c r="F14" s="43">
        <v>6000000</v>
      </c>
      <c r="G14" s="44">
        <v>5000000</v>
      </c>
      <c r="H14" s="43"/>
      <c r="I14" s="44"/>
      <c r="J14" s="43"/>
      <c r="K14" s="44"/>
      <c r="L14" s="43">
        <v>879000</v>
      </c>
      <c r="M14" s="44"/>
      <c r="N14" s="43"/>
      <c r="O14" s="44"/>
      <c r="P14" s="43">
        <f t="shared" si="5"/>
        <v>879000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14.649999999999999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21621000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30000000</v>
      </c>
      <c r="C22" s="42"/>
      <c r="D22" s="42"/>
      <c r="E22" s="42">
        <f t="shared" si="4"/>
        <v>30000000</v>
      </c>
      <c r="F22" s="43">
        <v>30000000</v>
      </c>
      <c r="G22" s="44">
        <v>30000000</v>
      </c>
      <c r="H22" s="43">
        <v>2788000</v>
      </c>
      <c r="I22" s="44">
        <v>-6141107</v>
      </c>
      <c r="J22" s="43">
        <v>1139000</v>
      </c>
      <c r="K22" s="44">
        <v>-9394268</v>
      </c>
      <c r="L22" s="43">
        <v>8055000</v>
      </c>
      <c r="M22" s="44">
        <v>-347013</v>
      </c>
      <c r="N22" s="43"/>
      <c r="O22" s="44"/>
      <c r="P22" s="43">
        <f t="shared" si="5"/>
        <v>11982000</v>
      </c>
      <c r="Q22" s="44">
        <f t="shared" si="6"/>
        <v>-15882388</v>
      </c>
      <c r="R22" s="24">
        <f t="shared" si="7"/>
        <v>607.1992976294996</v>
      </c>
      <c r="S22" s="25">
        <f t="shared" si="8"/>
        <v>-96.30611985947175</v>
      </c>
      <c r="T22" s="24">
        <f t="shared" si="9"/>
        <v>39.94</v>
      </c>
      <c r="U22" s="26">
        <f t="shared" si="10"/>
        <v>-52.941293333333327</v>
      </c>
      <c r="V22" s="43"/>
      <c r="W22" s="44"/>
    </row>
    <row r="23" spans="1:23" ht="13" x14ac:dyDescent="0.3">
      <c r="A23" s="23" t="s">
        <v>49</v>
      </c>
      <c r="B23" s="42">
        <v>15494000</v>
      </c>
      <c r="C23" s="42"/>
      <c r="D23" s="42"/>
      <c r="E23" s="42">
        <f t="shared" si="4"/>
        <v>15494000</v>
      </c>
      <c r="F23" s="43">
        <v>15494000</v>
      </c>
      <c r="G23" s="44">
        <v>10494000</v>
      </c>
      <c r="H23" s="43"/>
      <c r="I23" s="44"/>
      <c r="J23" s="43"/>
      <c r="K23" s="44"/>
      <c r="L23" s="43">
        <v>7025000</v>
      </c>
      <c r="M23" s="44">
        <v>6933440</v>
      </c>
      <c r="N23" s="43"/>
      <c r="O23" s="44"/>
      <c r="P23" s="43">
        <f t="shared" si="5"/>
        <v>7025000</v>
      </c>
      <c r="Q23" s="44">
        <f t="shared" si="6"/>
        <v>6933440</v>
      </c>
      <c r="R23" s="24">
        <f t="shared" si="7"/>
        <v>0</v>
      </c>
      <c r="S23" s="25">
        <f t="shared" si="8"/>
        <v>0</v>
      </c>
      <c r="T23" s="24">
        <f t="shared" si="9"/>
        <v>45.34013166386989</v>
      </c>
      <c r="U23" s="26">
        <f t="shared" si="10"/>
        <v>44.749193236091386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10434000</v>
      </c>
      <c r="C28" s="39">
        <f t="shared" si="11"/>
        <v>0</v>
      </c>
      <c r="D28" s="39">
        <f t="shared" si="11"/>
        <v>0</v>
      </c>
      <c r="E28" s="39">
        <f t="shared" si="11"/>
        <v>10434000</v>
      </c>
      <c r="F28" s="40">
        <f t="shared" si="11"/>
        <v>10434000</v>
      </c>
      <c r="G28" s="41">
        <f t="shared" si="11"/>
        <v>10434000</v>
      </c>
      <c r="H28" s="40">
        <f t="shared" si="11"/>
        <v>1181000</v>
      </c>
      <c r="I28" s="41">
        <f t="shared" si="11"/>
        <v>-2389345</v>
      </c>
      <c r="J28" s="40">
        <f t="shared" si="11"/>
        <v>2266000</v>
      </c>
      <c r="K28" s="41">
        <f t="shared" si="11"/>
        <v>2610773</v>
      </c>
      <c r="L28" s="40">
        <f t="shared" si="11"/>
        <v>875000</v>
      </c>
      <c r="M28" s="41">
        <f t="shared" si="11"/>
        <v>1929318</v>
      </c>
      <c r="N28" s="40">
        <f t="shared" si="11"/>
        <v>0</v>
      </c>
      <c r="O28" s="41">
        <f t="shared" si="11"/>
        <v>0</v>
      </c>
      <c r="P28" s="40">
        <f t="shared" si="11"/>
        <v>4322000</v>
      </c>
      <c r="Q28" s="41">
        <f t="shared" si="11"/>
        <v>2150746</v>
      </c>
      <c r="R28" s="20">
        <f t="shared" si="7"/>
        <v>-61.385701676963812</v>
      </c>
      <c r="S28" s="21">
        <f t="shared" si="8"/>
        <v>-26.10165648258198</v>
      </c>
      <c r="T28" s="20">
        <f t="shared" si="9"/>
        <v>41.422273337166956</v>
      </c>
      <c r="U28" s="22">
        <f t="shared" si="10"/>
        <v>20.612861797968183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72000</v>
      </c>
      <c r="I31" s="44">
        <v>-2400819</v>
      </c>
      <c r="J31" s="43">
        <v>147000</v>
      </c>
      <c r="K31" s="44">
        <v>1253813</v>
      </c>
      <c r="L31" s="43">
        <v>126000</v>
      </c>
      <c r="M31" s="44">
        <v>569616</v>
      </c>
      <c r="N31" s="43"/>
      <c r="O31" s="44"/>
      <c r="P31" s="43">
        <f t="shared" si="5"/>
        <v>345000</v>
      </c>
      <c r="Q31" s="44">
        <f t="shared" si="6"/>
        <v>-577390</v>
      </c>
      <c r="R31" s="24">
        <f t="shared" si="7"/>
        <v>-14.285714285714285</v>
      </c>
      <c r="S31" s="25">
        <f t="shared" si="8"/>
        <v>-54.569301801783844</v>
      </c>
      <c r="T31" s="24">
        <f t="shared" si="9"/>
        <v>11.5</v>
      </c>
      <c r="U31" s="26">
        <f t="shared" si="10"/>
        <v>-19.246333333333332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4434000</v>
      </c>
      <c r="C33" s="42"/>
      <c r="D33" s="42"/>
      <c r="E33" s="42">
        <f t="shared" si="4"/>
        <v>4434000</v>
      </c>
      <c r="F33" s="43">
        <v>4434000</v>
      </c>
      <c r="G33" s="44">
        <v>4434000</v>
      </c>
      <c r="H33" s="43">
        <v>1109000</v>
      </c>
      <c r="I33" s="44">
        <v>11474</v>
      </c>
      <c r="J33" s="43">
        <v>224000</v>
      </c>
      <c r="K33" s="44">
        <v>309309</v>
      </c>
      <c r="L33" s="43"/>
      <c r="M33" s="44"/>
      <c r="N33" s="43"/>
      <c r="O33" s="44"/>
      <c r="P33" s="43">
        <f t="shared" si="5"/>
        <v>1333000</v>
      </c>
      <c r="Q33" s="44">
        <f t="shared" si="6"/>
        <v>320783</v>
      </c>
      <c r="R33" s="24">
        <f t="shared" si="7"/>
        <v>-100</v>
      </c>
      <c r="S33" s="25">
        <f t="shared" si="8"/>
        <v>-100</v>
      </c>
      <c r="T33" s="24">
        <f t="shared" si="9"/>
        <v>30.063148398737034</v>
      </c>
      <c r="U33" s="26">
        <f t="shared" si="10"/>
        <v>7.2346188543076231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>
        <v>1895000</v>
      </c>
      <c r="K36" s="44">
        <v>1047651</v>
      </c>
      <c r="L36" s="43">
        <v>749000</v>
      </c>
      <c r="M36" s="44">
        <v>1359702</v>
      </c>
      <c r="N36" s="43"/>
      <c r="O36" s="44"/>
      <c r="P36" s="43">
        <f t="shared" si="5"/>
        <v>2644000</v>
      </c>
      <c r="Q36" s="44">
        <f t="shared" si="6"/>
        <v>2407353</v>
      </c>
      <c r="R36" s="24">
        <f t="shared" si="7"/>
        <v>-60.47493403693931</v>
      </c>
      <c r="S36" s="25">
        <f t="shared" si="8"/>
        <v>29.785777897410494</v>
      </c>
      <c r="T36" s="24">
        <f t="shared" si="9"/>
        <v>88.133333333333326</v>
      </c>
      <c r="U36" s="26">
        <f t="shared" si="10"/>
        <v>80.245100000000008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10000000</v>
      </c>
      <c r="C43" s="45">
        <f t="shared" si="20"/>
        <v>0</v>
      </c>
      <c r="D43" s="45">
        <f t="shared" si="20"/>
        <v>0</v>
      </c>
      <c r="E43" s="45">
        <f t="shared" si="20"/>
        <v>10000000</v>
      </c>
      <c r="F43" s="46">
        <f t="shared" si="20"/>
        <v>10000000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10000000</v>
      </c>
      <c r="C44" s="39">
        <f t="shared" si="22"/>
        <v>0</v>
      </c>
      <c r="D44" s="39">
        <f t="shared" si="22"/>
        <v>0</v>
      </c>
      <c r="E44" s="39">
        <f t="shared" si="22"/>
        <v>10000000</v>
      </c>
      <c r="F44" s="40">
        <f t="shared" si="22"/>
        <v>10000000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10000000</v>
      </c>
      <c r="C47" s="42"/>
      <c r="D47" s="42"/>
      <c r="E47" s="42">
        <f t="shared" si="13"/>
        <v>10000000</v>
      </c>
      <c r="F47" s="43">
        <v>10000000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245951000</v>
      </c>
      <c r="C61" s="39">
        <f t="shared" si="26"/>
        <v>0</v>
      </c>
      <c r="D61" s="39">
        <f t="shared" si="26"/>
        <v>0</v>
      </c>
      <c r="E61" s="39">
        <f t="shared" si="26"/>
        <v>245951000</v>
      </c>
      <c r="F61" s="40">
        <f t="shared" si="26"/>
        <v>245951000</v>
      </c>
      <c r="G61" s="41">
        <f t="shared" si="26"/>
        <v>229951000</v>
      </c>
      <c r="H61" s="40">
        <f t="shared" si="26"/>
        <v>28727000</v>
      </c>
      <c r="I61" s="41">
        <f t="shared" si="26"/>
        <v>21803460</v>
      </c>
      <c r="J61" s="40">
        <f t="shared" si="26"/>
        <v>63906000</v>
      </c>
      <c r="K61" s="41">
        <f t="shared" si="26"/>
        <v>50717476</v>
      </c>
      <c r="L61" s="40">
        <f t="shared" si="26"/>
        <v>25800000</v>
      </c>
      <c r="M61" s="41">
        <f t="shared" si="26"/>
        <v>23238763</v>
      </c>
      <c r="N61" s="40">
        <f t="shared" si="26"/>
        <v>0</v>
      </c>
      <c r="O61" s="41">
        <f t="shared" si="26"/>
        <v>0</v>
      </c>
      <c r="P61" s="40">
        <f t="shared" si="26"/>
        <v>118433000</v>
      </c>
      <c r="Q61" s="41">
        <f t="shared" si="26"/>
        <v>95759699</v>
      </c>
      <c r="R61" s="20">
        <f t="shared" si="16"/>
        <v>-59.628203924514132</v>
      </c>
      <c r="S61" s="21">
        <f t="shared" si="17"/>
        <v>-54.179969444851714</v>
      </c>
      <c r="T61" s="20">
        <f t="shared" si="18"/>
        <v>48.153087403588515</v>
      </c>
      <c r="U61" s="22">
        <f t="shared" si="19"/>
        <v>38.934462148964634</v>
      </c>
      <c r="V61" s="40">
        <f t="shared" ref="V61:W61" si="27">+V8+V43</f>
        <v>21621000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245951000</v>
      </c>
      <c r="C65" s="48">
        <f t="shared" si="30"/>
        <v>0</v>
      </c>
      <c r="D65" s="48">
        <f t="shared" si="30"/>
        <v>0</v>
      </c>
      <c r="E65" s="48">
        <f t="shared" si="30"/>
        <v>245951000</v>
      </c>
      <c r="F65" s="49">
        <f t="shared" si="30"/>
        <v>245951000</v>
      </c>
      <c r="G65" s="50">
        <f t="shared" si="30"/>
        <v>229951000</v>
      </c>
      <c r="H65" s="49">
        <f t="shared" si="30"/>
        <v>28727000</v>
      </c>
      <c r="I65" s="50">
        <f t="shared" si="30"/>
        <v>21803460</v>
      </c>
      <c r="J65" s="49">
        <f t="shared" si="30"/>
        <v>63906000</v>
      </c>
      <c r="K65" s="50">
        <f t="shared" si="30"/>
        <v>50717476</v>
      </c>
      <c r="L65" s="49">
        <f t="shared" si="30"/>
        <v>25800000</v>
      </c>
      <c r="M65" s="51">
        <f t="shared" si="30"/>
        <v>23238763</v>
      </c>
      <c r="N65" s="49">
        <f t="shared" si="30"/>
        <v>0</v>
      </c>
      <c r="O65" s="50">
        <f t="shared" si="30"/>
        <v>0</v>
      </c>
      <c r="P65" s="49">
        <f t="shared" si="30"/>
        <v>118433000</v>
      </c>
      <c r="Q65" s="50">
        <f t="shared" si="30"/>
        <v>95759699</v>
      </c>
      <c r="R65" s="34">
        <f t="shared" si="16"/>
        <v>-59.628203924514132</v>
      </c>
      <c r="S65" s="35">
        <f t="shared" si="17"/>
        <v>-54.179969444851714</v>
      </c>
      <c r="T65" s="34">
        <f t="shared" si="18"/>
        <v>48.153087403588515</v>
      </c>
      <c r="U65" s="35">
        <f t="shared" si="19"/>
        <v>38.934462148964634</v>
      </c>
      <c r="V65" s="49">
        <f>+V61+V62</f>
        <v>21621000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96198000</v>
      </c>
      <c r="C8" s="36">
        <f t="shared" si="0"/>
        <v>0</v>
      </c>
      <c r="D8" s="36">
        <f t="shared" si="0"/>
        <v>0</v>
      </c>
      <c r="E8" s="36">
        <f t="shared" si="0"/>
        <v>96198000</v>
      </c>
      <c r="F8" s="37">
        <f t="shared" si="0"/>
        <v>96198000</v>
      </c>
      <c r="G8" s="38">
        <f t="shared" si="0"/>
        <v>96198000</v>
      </c>
      <c r="H8" s="37">
        <f t="shared" si="0"/>
        <v>11325000</v>
      </c>
      <c r="I8" s="38">
        <f t="shared" si="0"/>
        <v>0</v>
      </c>
      <c r="J8" s="37">
        <f t="shared" si="0"/>
        <v>30467000</v>
      </c>
      <c r="K8" s="38">
        <f t="shared" si="0"/>
        <v>0</v>
      </c>
      <c r="L8" s="37">
        <f t="shared" si="0"/>
        <v>17079000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58871000</v>
      </c>
      <c r="Q8" s="38">
        <f t="shared" si="0"/>
        <v>0</v>
      </c>
      <c r="R8" s="16">
        <f>IF(($J8       =0),0,((($L8       -$J8       )/$J8       )*100))</f>
        <v>-43.942626448288316</v>
      </c>
      <c r="S8" s="17">
        <f>IF(($K8       =0),0,((($M8       -$K8       )/$K8       )*100))</f>
        <v>0</v>
      </c>
      <c r="T8" s="16">
        <f>IF(($E8       =0),0,(($P8       /$E8       )*100))</f>
        <v>61.197737998710991</v>
      </c>
      <c r="U8" s="18">
        <f>IF(($E8       =0),0,(($Q8       /$E8       )*100))</f>
        <v>0</v>
      </c>
      <c r="V8" s="37">
        <f t="shared" ref="V8:W8" si="1">+V9+V28</f>
        <v>19374000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92088000</v>
      </c>
      <c r="C9" s="39">
        <f t="shared" si="2"/>
        <v>0</v>
      </c>
      <c r="D9" s="39">
        <f t="shared" si="2"/>
        <v>0</v>
      </c>
      <c r="E9" s="39">
        <f t="shared" si="2"/>
        <v>92088000</v>
      </c>
      <c r="F9" s="40">
        <f t="shared" si="2"/>
        <v>92088000</v>
      </c>
      <c r="G9" s="41">
        <f t="shared" si="2"/>
        <v>92088000</v>
      </c>
      <c r="H9" s="40">
        <f t="shared" si="2"/>
        <v>10989000</v>
      </c>
      <c r="I9" s="41">
        <f t="shared" si="2"/>
        <v>0</v>
      </c>
      <c r="J9" s="40">
        <f t="shared" si="2"/>
        <v>29886000</v>
      </c>
      <c r="K9" s="41">
        <f t="shared" si="2"/>
        <v>0</v>
      </c>
      <c r="L9" s="40">
        <f t="shared" si="2"/>
        <v>16046000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56921000</v>
      </c>
      <c r="Q9" s="41">
        <f t="shared" si="2"/>
        <v>0</v>
      </c>
      <c r="R9" s="20">
        <f>IF(($J9       =0),0,((($L9       -$J9       )/$J9       )*100))</f>
        <v>-46.309308706417724</v>
      </c>
      <c r="S9" s="21">
        <f>IF(($K9       =0),0,((($M9       -$K9       )/$K9       )*100))</f>
        <v>0</v>
      </c>
      <c r="T9" s="20">
        <f>IF(($E9       =0),0,(($P9       /$E9       )*100))</f>
        <v>61.81152810355313</v>
      </c>
      <c r="U9" s="22">
        <f>IF(($E9       =0),0,(($Q9       /$E9       )*100))</f>
        <v>0</v>
      </c>
      <c r="V9" s="40">
        <f t="shared" ref="V9:W9" si="3">SUM(V10:V27)</f>
        <v>19374000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1000000</v>
      </c>
      <c r="C22" s="42"/>
      <c r="D22" s="42"/>
      <c r="E22" s="42">
        <f t="shared" si="4"/>
        <v>1000000</v>
      </c>
      <c r="F22" s="43">
        <v>1000000</v>
      </c>
      <c r="G22" s="44">
        <v>1000000</v>
      </c>
      <c r="H22" s="43"/>
      <c r="I22" s="44"/>
      <c r="J22" s="43">
        <v>1000000</v>
      </c>
      <c r="K22" s="44"/>
      <c r="L22" s="43"/>
      <c r="M22" s="44"/>
      <c r="N22" s="43"/>
      <c r="O22" s="44"/>
      <c r="P22" s="43">
        <f t="shared" si="5"/>
        <v>1000000</v>
      </c>
      <c r="Q22" s="44">
        <f t="shared" si="6"/>
        <v>0</v>
      </c>
      <c r="R22" s="24">
        <f t="shared" si="7"/>
        <v>-100</v>
      </c>
      <c r="S22" s="25">
        <f t="shared" si="8"/>
        <v>0</v>
      </c>
      <c r="T22" s="24">
        <f t="shared" si="9"/>
        <v>100</v>
      </c>
      <c r="U22" s="26">
        <f t="shared" si="10"/>
        <v>0</v>
      </c>
      <c r="V22" s="43">
        <v>19374000</v>
      </c>
      <c r="W22" s="44"/>
    </row>
    <row r="23" spans="1:23" ht="13" x14ac:dyDescent="0.3">
      <c r="A23" s="23" t="s">
        <v>49</v>
      </c>
      <c r="B23" s="42">
        <v>20000000</v>
      </c>
      <c r="C23" s="42"/>
      <c r="D23" s="42"/>
      <c r="E23" s="42">
        <f t="shared" si="4"/>
        <v>20000000</v>
      </c>
      <c r="F23" s="43">
        <v>20000000</v>
      </c>
      <c r="G23" s="44">
        <v>20000000</v>
      </c>
      <c r="H23" s="43">
        <v>2667000</v>
      </c>
      <c r="I23" s="44"/>
      <c r="J23" s="43">
        <v>3881000</v>
      </c>
      <c r="K23" s="44"/>
      <c r="L23" s="43">
        <v>8462000</v>
      </c>
      <c r="M23" s="44"/>
      <c r="N23" s="43"/>
      <c r="O23" s="44"/>
      <c r="P23" s="43">
        <f t="shared" si="5"/>
        <v>15010000</v>
      </c>
      <c r="Q23" s="44">
        <f t="shared" si="6"/>
        <v>0</v>
      </c>
      <c r="R23" s="24">
        <f t="shared" si="7"/>
        <v>118.03658850811647</v>
      </c>
      <c r="S23" s="25">
        <f t="shared" si="8"/>
        <v>0</v>
      </c>
      <c r="T23" s="24">
        <f t="shared" si="9"/>
        <v>75.05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71088000</v>
      </c>
      <c r="C25" s="42"/>
      <c r="D25" s="42"/>
      <c r="E25" s="42">
        <f t="shared" si="4"/>
        <v>71088000</v>
      </c>
      <c r="F25" s="43">
        <v>71088000</v>
      </c>
      <c r="G25" s="44">
        <v>71088000</v>
      </c>
      <c r="H25" s="43">
        <v>8322000</v>
      </c>
      <c r="I25" s="44"/>
      <c r="J25" s="43">
        <v>25005000</v>
      </c>
      <c r="K25" s="44"/>
      <c r="L25" s="43">
        <v>7584000</v>
      </c>
      <c r="M25" s="44"/>
      <c r="N25" s="43"/>
      <c r="O25" s="44"/>
      <c r="P25" s="43">
        <f t="shared" si="5"/>
        <v>40911000</v>
      </c>
      <c r="Q25" s="44">
        <f t="shared" si="6"/>
        <v>0</v>
      </c>
      <c r="R25" s="24">
        <f t="shared" si="7"/>
        <v>-69.670065986802641</v>
      </c>
      <c r="S25" s="25">
        <f t="shared" si="8"/>
        <v>0</v>
      </c>
      <c r="T25" s="24">
        <f t="shared" si="9"/>
        <v>57.549797434166109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4110000</v>
      </c>
      <c r="C28" s="39">
        <f t="shared" si="11"/>
        <v>0</v>
      </c>
      <c r="D28" s="39">
        <f t="shared" si="11"/>
        <v>0</v>
      </c>
      <c r="E28" s="39">
        <f t="shared" si="11"/>
        <v>4110000</v>
      </c>
      <c r="F28" s="40">
        <f t="shared" si="11"/>
        <v>4110000</v>
      </c>
      <c r="G28" s="41">
        <f t="shared" si="11"/>
        <v>4110000</v>
      </c>
      <c r="H28" s="40">
        <f t="shared" si="11"/>
        <v>336000</v>
      </c>
      <c r="I28" s="41">
        <f t="shared" si="11"/>
        <v>0</v>
      </c>
      <c r="J28" s="40">
        <f t="shared" si="11"/>
        <v>581000</v>
      </c>
      <c r="K28" s="41">
        <f t="shared" si="11"/>
        <v>0</v>
      </c>
      <c r="L28" s="40">
        <f t="shared" si="11"/>
        <v>1033000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1950000</v>
      </c>
      <c r="Q28" s="41">
        <f t="shared" si="11"/>
        <v>0</v>
      </c>
      <c r="R28" s="20">
        <f t="shared" si="7"/>
        <v>77.796901893287441</v>
      </c>
      <c r="S28" s="21">
        <f t="shared" si="8"/>
        <v>0</v>
      </c>
      <c r="T28" s="20">
        <f t="shared" si="9"/>
        <v>47.445255474452551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104000</v>
      </c>
      <c r="I31" s="44"/>
      <c r="J31" s="43">
        <v>233000</v>
      </c>
      <c r="K31" s="44"/>
      <c r="L31" s="43">
        <v>477000</v>
      </c>
      <c r="M31" s="44"/>
      <c r="N31" s="43"/>
      <c r="O31" s="44"/>
      <c r="P31" s="43">
        <f t="shared" si="5"/>
        <v>814000</v>
      </c>
      <c r="Q31" s="44">
        <f t="shared" si="6"/>
        <v>0</v>
      </c>
      <c r="R31" s="24">
        <f t="shared" si="7"/>
        <v>104.72103004291846</v>
      </c>
      <c r="S31" s="25">
        <f t="shared" si="8"/>
        <v>0</v>
      </c>
      <c r="T31" s="24">
        <f t="shared" si="9"/>
        <v>42.84210526315789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2210000</v>
      </c>
      <c r="C33" s="42"/>
      <c r="D33" s="42"/>
      <c r="E33" s="42">
        <f t="shared" si="4"/>
        <v>2210000</v>
      </c>
      <c r="F33" s="43">
        <v>2210000</v>
      </c>
      <c r="G33" s="44">
        <v>2210000</v>
      </c>
      <c r="H33" s="43">
        <v>232000</v>
      </c>
      <c r="I33" s="44"/>
      <c r="J33" s="43">
        <v>348000</v>
      </c>
      <c r="K33" s="44"/>
      <c r="L33" s="43">
        <v>556000</v>
      </c>
      <c r="M33" s="44"/>
      <c r="N33" s="43"/>
      <c r="O33" s="44"/>
      <c r="P33" s="43">
        <f t="shared" si="5"/>
        <v>1136000</v>
      </c>
      <c r="Q33" s="44">
        <f t="shared" si="6"/>
        <v>0</v>
      </c>
      <c r="R33" s="24">
        <f t="shared" si="7"/>
        <v>59.770114942528743</v>
      </c>
      <c r="S33" s="25">
        <f t="shared" si="8"/>
        <v>0</v>
      </c>
      <c r="T33" s="24">
        <f t="shared" si="9"/>
        <v>51.402714932126692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333000</v>
      </c>
      <c r="C43" s="45">
        <f t="shared" si="20"/>
        <v>0</v>
      </c>
      <c r="D43" s="45">
        <f t="shared" si="20"/>
        <v>0</v>
      </c>
      <c r="E43" s="45">
        <f t="shared" si="20"/>
        <v>333000</v>
      </c>
      <c r="F43" s="46">
        <f t="shared" si="20"/>
        <v>303000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333000</v>
      </c>
      <c r="C44" s="39">
        <f t="shared" si="22"/>
        <v>0</v>
      </c>
      <c r="D44" s="39">
        <f t="shared" si="22"/>
        <v>0</v>
      </c>
      <c r="E44" s="39">
        <f t="shared" si="22"/>
        <v>333000</v>
      </c>
      <c r="F44" s="40">
        <f t="shared" si="22"/>
        <v>303000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333000</v>
      </c>
      <c r="C46" s="42"/>
      <c r="D46" s="42"/>
      <c r="E46" s="42">
        <f t="shared" si="13"/>
        <v>333000</v>
      </c>
      <c r="F46" s="43">
        <v>303000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96531000</v>
      </c>
      <c r="C61" s="39">
        <f t="shared" si="26"/>
        <v>0</v>
      </c>
      <c r="D61" s="39">
        <f t="shared" si="26"/>
        <v>0</v>
      </c>
      <c r="E61" s="39">
        <f t="shared" si="26"/>
        <v>96531000</v>
      </c>
      <c r="F61" s="40">
        <f t="shared" si="26"/>
        <v>96501000</v>
      </c>
      <c r="G61" s="41">
        <f t="shared" si="26"/>
        <v>96198000</v>
      </c>
      <c r="H61" s="40">
        <f t="shared" si="26"/>
        <v>11325000</v>
      </c>
      <c r="I61" s="41">
        <f t="shared" si="26"/>
        <v>0</v>
      </c>
      <c r="J61" s="40">
        <f t="shared" si="26"/>
        <v>30467000</v>
      </c>
      <c r="K61" s="41">
        <f t="shared" si="26"/>
        <v>0</v>
      </c>
      <c r="L61" s="40">
        <f t="shared" si="26"/>
        <v>17079000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58871000</v>
      </c>
      <c r="Q61" s="41">
        <f t="shared" si="26"/>
        <v>0</v>
      </c>
      <c r="R61" s="20">
        <f t="shared" si="16"/>
        <v>-43.942626448288316</v>
      </c>
      <c r="S61" s="21">
        <f t="shared" si="17"/>
        <v>0</v>
      </c>
      <c r="T61" s="20">
        <f t="shared" si="18"/>
        <v>60.986626057950296</v>
      </c>
      <c r="U61" s="22">
        <f t="shared" si="19"/>
        <v>0</v>
      </c>
      <c r="V61" s="40">
        <f t="shared" ref="V61:W61" si="27">+V8+V43</f>
        <v>19374000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96531000</v>
      </c>
      <c r="C65" s="48">
        <f t="shared" si="30"/>
        <v>0</v>
      </c>
      <c r="D65" s="48">
        <f t="shared" si="30"/>
        <v>0</v>
      </c>
      <c r="E65" s="48">
        <f t="shared" si="30"/>
        <v>96531000</v>
      </c>
      <c r="F65" s="49">
        <f t="shared" si="30"/>
        <v>96501000</v>
      </c>
      <c r="G65" s="50">
        <f t="shared" si="30"/>
        <v>96198000</v>
      </c>
      <c r="H65" s="49">
        <f t="shared" si="30"/>
        <v>11325000</v>
      </c>
      <c r="I65" s="50">
        <f t="shared" si="30"/>
        <v>0</v>
      </c>
      <c r="J65" s="49">
        <f t="shared" si="30"/>
        <v>30467000</v>
      </c>
      <c r="K65" s="50">
        <f t="shared" si="30"/>
        <v>0</v>
      </c>
      <c r="L65" s="49">
        <f t="shared" si="30"/>
        <v>17079000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58871000</v>
      </c>
      <c r="Q65" s="50">
        <f t="shared" si="30"/>
        <v>0</v>
      </c>
      <c r="R65" s="34">
        <f t="shared" si="16"/>
        <v>-43.942626448288316</v>
      </c>
      <c r="S65" s="35">
        <f t="shared" si="17"/>
        <v>0</v>
      </c>
      <c r="T65" s="34">
        <f t="shared" si="18"/>
        <v>60.986626057950296</v>
      </c>
      <c r="U65" s="35">
        <f t="shared" si="19"/>
        <v>0</v>
      </c>
      <c r="V65" s="49">
        <f>+V61+V62</f>
        <v>19374000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497461000</v>
      </c>
      <c r="C8" s="36">
        <f t="shared" si="0"/>
        <v>0</v>
      </c>
      <c r="D8" s="36">
        <f t="shared" si="0"/>
        <v>0</v>
      </c>
      <c r="E8" s="36">
        <f t="shared" si="0"/>
        <v>497461000</v>
      </c>
      <c r="F8" s="37">
        <f t="shared" si="0"/>
        <v>497461000</v>
      </c>
      <c r="G8" s="38">
        <f t="shared" si="0"/>
        <v>492461000</v>
      </c>
      <c r="H8" s="37">
        <f t="shared" si="0"/>
        <v>146620000</v>
      </c>
      <c r="I8" s="38">
        <f t="shared" si="0"/>
        <v>140671696</v>
      </c>
      <c r="J8" s="37">
        <f t="shared" si="0"/>
        <v>184128000</v>
      </c>
      <c r="K8" s="38">
        <f t="shared" si="0"/>
        <v>235860531</v>
      </c>
      <c r="L8" s="37">
        <f t="shared" si="0"/>
        <v>72086000</v>
      </c>
      <c r="M8" s="38">
        <f t="shared" si="0"/>
        <v>90785617</v>
      </c>
      <c r="N8" s="37">
        <f t="shared" si="0"/>
        <v>0</v>
      </c>
      <c r="O8" s="38">
        <f t="shared" si="0"/>
        <v>0</v>
      </c>
      <c r="P8" s="37">
        <f t="shared" si="0"/>
        <v>402834000</v>
      </c>
      <c r="Q8" s="38">
        <f t="shared" si="0"/>
        <v>467317844</v>
      </c>
      <c r="R8" s="16">
        <f>IF(($J8       =0),0,((($L8       -$J8       )/$J8       )*100))</f>
        <v>-60.850060827250608</v>
      </c>
      <c r="S8" s="17">
        <f>IF(($K8       =0),0,((($M8       -$K8       )/$K8       )*100))</f>
        <v>-61.508771045715996</v>
      </c>
      <c r="T8" s="16">
        <f>IF(($E8       =0),0,(($P8       /$E8       )*100))</f>
        <v>80.978006316073021</v>
      </c>
      <c r="U8" s="18">
        <f>IF(($E8       =0),0,(($Q8       /$E8       )*100))</f>
        <v>93.940599162547414</v>
      </c>
      <c r="V8" s="37">
        <f t="shared" ref="V8:W8" si="1">+V9+V28</f>
        <v>9387000</v>
      </c>
      <c r="W8" s="38">
        <f t="shared" si="1"/>
        <v>9387000</v>
      </c>
    </row>
    <row r="9" spans="1:23" ht="13" x14ac:dyDescent="0.3">
      <c r="A9" s="19" t="s">
        <v>35</v>
      </c>
      <c r="B9" s="39">
        <f t="shared" ref="B9:Q9" si="2">SUM(B10:B27)</f>
        <v>485084000</v>
      </c>
      <c r="C9" s="39">
        <f t="shared" si="2"/>
        <v>0</v>
      </c>
      <c r="D9" s="39">
        <f t="shared" si="2"/>
        <v>0</v>
      </c>
      <c r="E9" s="39">
        <f t="shared" si="2"/>
        <v>485084000</v>
      </c>
      <c r="F9" s="40">
        <f t="shared" si="2"/>
        <v>485084000</v>
      </c>
      <c r="G9" s="41">
        <f t="shared" si="2"/>
        <v>480084000</v>
      </c>
      <c r="H9" s="40">
        <f t="shared" si="2"/>
        <v>144842000</v>
      </c>
      <c r="I9" s="41">
        <f t="shared" si="2"/>
        <v>135544901</v>
      </c>
      <c r="J9" s="40">
        <f t="shared" si="2"/>
        <v>180457000</v>
      </c>
      <c r="K9" s="41">
        <f t="shared" si="2"/>
        <v>232126812</v>
      </c>
      <c r="L9" s="40">
        <f t="shared" si="2"/>
        <v>72020000</v>
      </c>
      <c r="M9" s="41">
        <f t="shared" si="2"/>
        <v>89791192</v>
      </c>
      <c r="N9" s="40">
        <f t="shared" si="2"/>
        <v>0</v>
      </c>
      <c r="O9" s="41">
        <f t="shared" si="2"/>
        <v>0</v>
      </c>
      <c r="P9" s="40">
        <f t="shared" si="2"/>
        <v>397319000</v>
      </c>
      <c r="Q9" s="41">
        <f t="shared" si="2"/>
        <v>457462905</v>
      </c>
      <c r="R9" s="20">
        <f>IF(($J9       =0),0,((($L9       -$J9       )/$J9       )*100))</f>
        <v>-60.090215397573942</v>
      </c>
      <c r="S9" s="21">
        <f>IF(($K9       =0),0,((($M9       -$K9       )/$K9       )*100))</f>
        <v>-61.318043690704712</v>
      </c>
      <c r="T9" s="20">
        <f>IF(($E9       =0),0,(($P9       /$E9       )*100))</f>
        <v>81.907257299766627</v>
      </c>
      <c r="U9" s="22">
        <f>IF(($E9       =0),0,(($Q9       /$E9       )*100))</f>
        <v>94.305915058010569</v>
      </c>
      <c r="V9" s="40">
        <f t="shared" ref="V9:W9" si="3">SUM(V10:V27)</f>
        <v>9387000</v>
      </c>
      <c r="W9" s="41">
        <f t="shared" si="3"/>
        <v>9387000</v>
      </c>
    </row>
    <row r="10" spans="1:23" ht="13" x14ac:dyDescent="0.3">
      <c r="A10" s="23" t="s">
        <v>36</v>
      </c>
      <c r="B10" s="42">
        <v>406479000</v>
      </c>
      <c r="C10" s="42"/>
      <c r="D10" s="42"/>
      <c r="E10" s="42">
        <f t="shared" ref="E10:E41" si="4">$B10      +$C10      +$D10</f>
        <v>406479000</v>
      </c>
      <c r="F10" s="43">
        <v>406479000</v>
      </c>
      <c r="G10" s="44">
        <v>406479000</v>
      </c>
      <c r="H10" s="43">
        <v>144842000</v>
      </c>
      <c r="I10" s="44">
        <v>135025300</v>
      </c>
      <c r="J10" s="43">
        <v>164666000</v>
      </c>
      <c r="K10" s="44">
        <v>208083295</v>
      </c>
      <c r="L10" s="43">
        <v>59056000</v>
      </c>
      <c r="M10" s="44">
        <v>63370403</v>
      </c>
      <c r="N10" s="43"/>
      <c r="O10" s="44"/>
      <c r="P10" s="43">
        <f t="shared" ref="P10:P41" si="5">$H10      +$J10      +$L10      +$N10</f>
        <v>368564000</v>
      </c>
      <c r="Q10" s="44">
        <f t="shared" ref="Q10:Q41" si="6">$I10      +$K10      +$M10      +$O10</f>
        <v>406478998</v>
      </c>
      <c r="R10" s="24">
        <f t="shared" ref="R10:R41" si="7">IF(($J10      =0),0,((($L10      -$J10      )/$J10      )*100))</f>
        <v>-64.135887189826676</v>
      </c>
      <c r="S10" s="25">
        <f t="shared" ref="S10:S41" si="8">IF(($K10      =0),0,((($M10      -$K10      )/$K10      )*100))</f>
        <v>-69.545655743292613</v>
      </c>
      <c r="T10" s="24">
        <f t="shared" ref="T10:T41" si="9">IF(($E10      =0),0,(($P10      /$E10      )*100))</f>
        <v>90.67233485616724</v>
      </c>
      <c r="U10" s="26">
        <f t="shared" ref="U10:U41" si="10">IF(($E10      =0),0,(($Q10      /$E10      )*100))</f>
        <v>99.999999507969662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30500000</v>
      </c>
      <c r="C13" s="42"/>
      <c r="D13" s="42"/>
      <c r="E13" s="42">
        <f t="shared" si="4"/>
        <v>30500000</v>
      </c>
      <c r="F13" s="43">
        <v>30500000</v>
      </c>
      <c r="G13" s="44">
        <v>30500000</v>
      </c>
      <c r="H13" s="43"/>
      <c r="I13" s="44">
        <v>519601</v>
      </c>
      <c r="J13" s="43">
        <v>13111000</v>
      </c>
      <c r="K13" s="44">
        <v>13185286</v>
      </c>
      <c r="L13" s="43">
        <v>10284000</v>
      </c>
      <c r="M13" s="44">
        <v>9027775</v>
      </c>
      <c r="N13" s="43"/>
      <c r="O13" s="44"/>
      <c r="P13" s="43">
        <f t="shared" si="5"/>
        <v>23395000</v>
      </c>
      <c r="Q13" s="44">
        <f t="shared" si="6"/>
        <v>22732662</v>
      </c>
      <c r="R13" s="24">
        <f t="shared" si="7"/>
        <v>-21.562047135992678</v>
      </c>
      <c r="S13" s="25">
        <f t="shared" si="8"/>
        <v>-31.531443459019393</v>
      </c>
      <c r="T13" s="24">
        <f t="shared" si="9"/>
        <v>76.704918032786878</v>
      </c>
      <c r="U13" s="26">
        <f t="shared" si="10"/>
        <v>74.533318032786894</v>
      </c>
      <c r="V13" s="43"/>
      <c r="W13" s="44"/>
    </row>
    <row r="14" spans="1:23" ht="13" x14ac:dyDescent="0.3">
      <c r="A14" s="23" t="s">
        <v>40</v>
      </c>
      <c r="B14" s="42">
        <v>30000000</v>
      </c>
      <c r="C14" s="42"/>
      <c r="D14" s="42"/>
      <c r="E14" s="42">
        <f t="shared" si="4"/>
        <v>30000000</v>
      </c>
      <c r="F14" s="43">
        <v>30000000</v>
      </c>
      <c r="G14" s="44">
        <v>25000000</v>
      </c>
      <c r="H14" s="43"/>
      <c r="I14" s="44"/>
      <c r="J14" s="43"/>
      <c r="K14" s="44">
        <v>5824596</v>
      </c>
      <c r="L14" s="43"/>
      <c r="M14" s="44">
        <v>14460241</v>
      </c>
      <c r="N14" s="43"/>
      <c r="O14" s="44"/>
      <c r="P14" s="43">
        <f t="shared" si="5"/>
        <v>0</v>
      </c>
      <c r="Q14" s="44">
        <f t="shared" si="6"/>
        <v>20284837</v>
      </c>
      <c r="R14" s="24">
        <f t="shared" si="7"/>
        <v>0</v>
      </c>
      <c r="S14" s="25">
        <f t="shared" si="8"/>
        <v>148.26169918050968</v>
      </c>
      <c r="T14" s="24">
        <f t="shared" si="9"/>
        <v>0</v>
      </c>
      <c r="U14" s="26">
        <f t="shared" si="10"/>
        <v>67.616123333333334</v>
      </c>
      <c r="V14" s="43">
        <v>9387000</v>
      </c>
      <c r="W14" s="44">
        <v>9387000</v>
      </c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18105000</v>
      </c>
      <c r="C20" s="42"/>
      <c r="D20" s="42"/>
      <c r="E20" s="42">
        <f t="shared" si="4"/>
        <v>18105000</v>
      </c>
      <c r="F20" s="43">
        <v>18105000</v>
      </c>
      <c r="G20" s="44">
        <v>18105000</v>
      </c>
      <c r="H20" s="43"/>
      <c r="I20" s="44"/>
      <c r="J20" s="43">
        <v>2680000</v>
      </c>
      <c r="K20" s="44">
        <v>5033635</v>
      </c>
      <c r="L20" s="43">
        <v>2680000</v>
      </c>
      <c r="M20" s="44">
        <v>2932773</v>
      </c>
      <c r="N20" s="43"/>
      <c r="O20" s="44"/>
      <c r="P20" s="43">
        <f t="shared" si="5"/>
        <v>5360000</v>
      </c>
      <c r="Q20" s="44">
        <f t="shared" si="6"/>
        <v>7966408</v>
      </c>
      <c r="R20" s="24">
        <f t="shared" si="7"/>
        <v>0</v>
      </c>
      <c r="S20" s="25">
        <f t="shared" si="8"/>
        <v>-41.736478707733085</v>
      </c>
      <c r="T20" s="24">
        <f t="shared" si="9"/>
        <v>29.605081469207402</v>
      </c>
      <c r="U20" s="26">
        <f t="shared" si="10"/>
        <v>44.001148853907765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12377000</v>
      </c>
      <c r="C28" s="39">
        <f t="shared" si="11"/>
        <v>0</v>
      </c>
      <c r="D28" s="39">
        <f t="shared" si="11"/>
        <v>0</v>
      </c>
      <c r="E28" s="39">
        <f t="shared" si="11"/>
        <v>12377000</v>
      </c>
      <c r="F28" s="40">
        <f t="shared" si="11"/>
        <v>12377000</v>
      </c>
      <c r="G28" s="41">
        <f t="shared" si="11"/>
        <v>12377000</v>
      </c>
      <c r="H28" s="40">
        <f t="shared" si="11"/>
        <v>1778000</v>
      </c>
      <c r="I28" s="41">
        <f t="shared" si="11"/>
        <v>5126795</v>
      </c>
      <c r="J28" s="40">
        <f t="shared" si="11"/>
        <v>3671000</v>
      </c>
      <c r="K28" s="41">
        <f t="shared" si="11"/>
        <v>3733719</v>
      </c>
      <c r="L28" s="40">
        <f t="shared" si="11"/>
        <v>66000</v>
      </c>
      <c r="M28" s="41">
        <f t="shared" si="11"/>
        <v>994425</v>
      </c>
      <c r="N28" s="40">
        <f t="shared" si="11"/>
        <v>0</v>
      </c>
      <c r="O28" s="41">
        <f t="shared" si="11"/>
        <v>0</v>
      </c>
      <c r="P28" s="40">
        <f t="shared" si="11"/>
        <v>5515000</v>
      </c>
      <c r="Q28" s="41">
        <f t="shared" si="11"/>
        <v>9854939</v>
      </c>
      <c r="R28" s="20">
        <f t="shared" si="7"/>
        <v>-98.202124761645322</v>
      </c>
      <c r="S28" s="21">
        <f t="shared" si="8"/>
        <v>-73.36636742079412</v>
      </c>
      <c r="T28" s="20">
        <f t="shared" si="9"/>
        <v>44.558455199159731</v>
      </c>
      <c r="U28" s="22">
        <f t="shared" si="10"/>
        <v>79.623002343055674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334000</v>
      </c>
      <c r="I31" s="44">
        <v>333795</v>
      </c>
      <c r="J31" s="43">
        <v>475000</v>
      </c>
      <c r="K31" s="44">
        <v>537349</v>
      </c>
      <c r="L31" s="43">
        <v>66000</v>
      </c>
      <c r="M31" s="44">
        <v>183129</v>
      </c>
      <c r="N31" s="43"/>
      <c r="O31" s="44"/>
      <c r="P31" s="43">
        <f t="shared" si="5"/>
        <v>875000</v>
      </c>
      <c r="Q31" s="44">
        <f t="shared" si="6"/>
        <v>1054273</v>
      </c>
      <c r="R31" s="24">
        <f t="shared" si="7"/>
        <v>-86.10526315789474</v>
      </c>
      <c r="S31" s="25">
        <f t="shared" si="8"/>
        <v>-65.919914245676452</v>
      </c>
      <c r="T31" s="24">
        <f t="shared" si="9"/>
        <v>33.653846153846153</v>
      </c>
      <c r="U31" s="26">
        <f t="shared" si="10"/>
        <v>40.548961538461533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5777000</v>
      </c>
      <c r="C33" s="42"/>
      <c r="D33" s="42"/>
      <c r="E33" s="42">
        <f t="shared" si="4"/>
        <v>5777000</v>
      </c>
      <c r="F33" s="43">
        <v>5777000</v>
      </c>
      <c r="G33" s="44">
        <v>5777000</v>
      </c>
      <c r="H33" s="43">
        <v>1444000</v>
      </c>
      <c r="I33" s="44">
        <v>4793000</v>
      </c>
      <c r="J33" s="43">
        <v>984000</v>
      </c>
      <c r="K33" s="44">
        <v>984000</v>
      </c>
      <c r="L33" s="43"/>
      <c r="M33" s="44"/>
      <c r="N33" s="43"/>
      <c r="O33" s="44"/>
      <c r="P33" s="43">
        <f t="shared" si="5"/>
        <v>2428000</v>
      </c>
      <c r="Q33" s="44">
        <f t="shared" si="6"/>
        <v>5777000</v>
      </c>
      <c r="R33" s="24">
        <f t="shared" si="7"/>
        <v>-100</v>
      </c>
      <c r="S33" s="25">
        <f t="shared" si="8"/>
        <v>-100</v>
      </c>
      <c r="T33" s="24">
        <f t="shared" si="9"/>
        <v>42.028734637355029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2212000</v>
      </c>
      <c r="K36" s="44">
        <v>2212370</v>
      </c>
      <c r="L36" s="43"/>
      <c r="M36" s="44">
        <v>811296</v>
      </c>
      <c r="N36" s="43"/>
      <c r="O36" s="44"/>
      <c r="P36" s="43">
        <f t="shared" si="5"/>
        <v>2212000</v>
      </c>
      <c r="Q36" s="44">
        <f t="shared" si="6"/>
        <v>3023666</v>
      </c>
      <c r="R36" s="24">
        <f t="shared" si="7"/>
        <v>-100</v>
      </c>
      <c r="S36" s="25">
        <f t="shared" si="8"/>
        <v>-63.32909956291217</v>
      </c>
      <c r="T36" s="24">
        <f t="shared" si="9"/>
        <v>55.300000000000004</v>
      </c>
      <c r="U36" s="26">
        <f t="shared" si="10"/>
        <v>75.591650000000001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148019000</v>
      </c>
      <c r="C43" s="45">
        <f t="shared" si="20"/>
        <v>0</v>
      </c>
      <c r="D43" s="45">
        <f t="shared" si="20"/>
        <v>0</v>
      </c>
      <c r="E43" s="45">
        <f t="shared" si="20"/>
        <v>148019000</v>
      </c>
      <c r="F43" s="46">
        <f t="shared" si="20"/>
        <v>136577000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148019000</v>
      </c>
      <c r="C44" s="39">
        <f t="shared" si="22"/>
        <v>0</v>
      </c>
      <c r="D44" s="39">
        <f t="shared" si="22"/>
        <v>0</v>
      </c>
      <c r="E44" s="39">
        <f t="shared" si="22"/>
        <v>148019000</v>
      </c>
      <c r="F44" s="40">
        <f t="shared" si="22"/>
        <v>136577000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126019000</v>
      </c>
      <c r="C46" s="42"/>
      <c r="D46" s="42"/>
      <c r="E46" s="42">
        <f t="shared" si="13"/>
        <v>126019000</v>
      </c>
      <c r="F46" s="43">
        <v>114577000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20000000</v>
      </c>
      <c r="C53" s="42"/>
      <c r="D53" s="42"/>
      <c r="E53" s="42">
        <f t="shared" si="13"/>
        <v>20000000</v>
      </c>
      <c r="F53" s="43">
        <v>20000000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645480000</v>
      </c>
      <c r="C61" s="39">
        <f t="shared" si="26"/>
        <v>0</v>
      </c>
      <c r="D61" s="39">
        <f t="shared" si="26"/>
        <v>0</v>
      </c>
      <c r="E61" s="39">
        <f t="shared" si="26"/>
        <v>645480000</v>
      </c>
      <c r="F61" s="40">
        <f t="shared" si="26"/>
        <v>634038000</v>
      </c>
      <c r="G61" s="41">
        <f t="shared" si="26"/>
        <v>492461000</v>
      </c>
      <c r="H61" s="40">
        <f t="shared" si="26"/>
        <v>146620000</v>
      </c>
      <c r="I61" s="41">
        <f t="shared" si="26"/>
        <v>140671696</v>
      </c>
      <c r="J61" s="40">
        <f t="shared" si="26"/>
        <v>184128000</v>
      </c>
      <c r="K61" s="41">
        <f t="shared" si="26"/>
        <v>235860531</v>
      </c>
      <c r="L61" s="40">
        <f t="shared" si="26"/>
        <v>72086000</v>
      </c>
      <c r="M61" s="41">
        <f t="shared" si="26"/>
        <v>90785617</v>
      </c>
      <c r="N61" s="40">
        <f t="shared" si="26"/>
        <v>0</v>
      </c>
      <c r="O61" s="41">
        <f t="shared" si="26"/>
        <v>0</v>
      </c>
      <c r="P61" s="40">
        <f t="shared" si="26"/>
        <v>402834000</v>
      </c>
      <c r="Q61" s="41">
        <f t="shared" si="26"/>
        <v>467317844</v>
      </c>
      <c r="R61" s="20">
        <f t="shared" si="16"/>
        <v>-60.850060827250608</v>
      </c>
      <c r="S61" s="21">
        <f t="shared" si="17"/>
        <v>-61.508771045715996</v>
      </c>
      <c r="T61" s="20">
        <f t="shared" si="18"/>
        <v>62.408440230526118</v>
      </c>
      <c r="U61" s="22">
        <f t="shared" si="19"/>
        <v>72.398500960525496</v>
      </c>
      <c r="V61" s="40">
        <f t="shared" ref="V61:W61" si="27">+V8+V43</f>
        <v>9387000</v>
      </c>
      <c r="W61" s="41">
        <f t="shared" si="27"/>
        <v>9387000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645480000</v>
      </c>
      <c r="C65" s="48">
        <f t="shared" si="30"/>
        <v>0</v>
      </c>
      <c r="D65" s="48">
        <f t="shared" si="30"/>
        <v>0</v>
      </c>
      <c r="E65" s="48">
        <f t="shared" si="30"/>
        <v>645480000</v>
      </c>
      <c r="F65" s="49">
        <f t="shared" si="30"/>
        <v>634038000</v>
      </c>
      <c r="G65" s="50">
        <f t="shared" si="30"/>
        <v>492461000</v>
      </c>
      <c r="H65" s="49">
        <f t="shared" si="30"/>
        <v>146620000</v>
      </c>
      <c r="I65" s="50">
        <f t="shared" si="30"/>
        <v>140671696</v>
      </c>
      <c r="J65" s="49">
        <f t="shared" si="30"/>
        <v>184128000</v>
      </c>
      <c r="K65" s="50">
        <f t="shared" si="30"/>
        <v>235860531</v>
      </c>
      <c r="L65" s="49">
        <f t="shared" si="30"/>
        <v>72086000</v>
      </c>
      <c r="M65" s="51">
        <f t="shared" si="30"/>
        <v>90785617</v>
      </c>
      <c r="N65" s="49">
        <f t="shared" si="30"/>
        <v>0</v>
      </c>
      <c r="O65" s="50">
        <f t="shared" si="30"/>
        <v>0</v>
      </c>
      <c r="P65" s="49">
        <f t="shared" si="30"/>
        <v>402834000</v>
      </c>
      <c r="Q65" s="50">
        <f t="shared" si="30"/>
        <v>467317844</v>
      </c>
      <c r="R65" s="34">
        <f t="shared" si="16"/>
        <v>-60.850060827250608</v>
      </c>
      <c r="S65" s="35">
        <f t="shared" si="17"/>
        <v>-61.508771045715996</v>
      </c>
      <c r="T65" s="34">
        <f t="shared" si="18"/>
        <v>62.408440230526118</v>
      </c>
      <c r="U65" s="35">
        <f t="shared" si="19"/>
        <v>72.398500960525496</v>
      </c>
      <c r="V65" s="49">
        <f>+V61+V62</f>
        <v>9387000</v>
      </c>
      <c r="W65" s="50">
        <f>+W61+W62</f>
        <v>9387000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697113000</v>
      </c>
      <c r="C8" s="36">
        <f t="shared" si="0"/>
        <v>0</v>
      </c>
      <c r="D8" s="36">
        <f t="shared" si="0"/>
        <v>0</v>
      </c>
      <c r="E8" s="36">
        <f t="shared" si="0"/>
        <v>697113000</v>
      </c>
      <c r="F8" s="37">
        <f t="shared" si="0"/>
        <v>697113000</v>
      </c>
      <c r="G8" s="38">
        <f t="shared" si="0"/>
        <v>690013000</v>
      </c>
      <c r="H8" s="37">
        <f t="shared" si="0"/>
        <v>94469000</v>
      </c>
      <c r="I8" s="38">
        <f t="shared" si="0"/>
        <v>105177103</v>
      </c>
      <c r="J8" s="37">
        <f t="shared" si="0"/>
        <v>253853000</v>
      </c>
      <c r="K8" s="38">
        <f t="shared" si="0"/>
        <v>247076041</v>
      </c>
      <c r="L8" s="37">
        <f t="shared" si="0"/>
        <v>79269000</v>
      </c>
      <c r="M8" s="38">
        <f t="shared" si="0"/>
        <v>30687611</v>
      </c>
      <c r="N8" s="37">
        <f t="shared" si="0"/>
        <v>0</v>
      </c>
      <c r="O8" s="38">
        <f t="shared" si="0"/>
        <v>0</v>
      </c>
      <c r="P8" s="37">
        <f t="shared" si="0"/>
        <v>427591000</v>
      </c>
      <c r="Q8" s="38">
        <f t="shared" si="0"/>
        <v>382940755</v>
      </c>
      <c r="R8" s="16">
        <f>IF(($J8       =0),0,((($L8       -$J8       )/$J8       )*100))</f>
        <v>-68.773660346736094</v>
      </c>
      <c r="S8" s="17">
        <f>IF(($K8       =0),0,((($M8       -$K8       )/$K8       )*100))</f>
        <v>-87.57968968751608</v>
      </c>
      <c r="T8" s="16">
        <f>IF(($E8       =0),0,(($P8       /$E8       )*100))</f>
        <v>61.337401540352857</v>
      </c>
      <c r="U8" s="18">
        <f>IF(($E8       =0),0,(($Q8       /$E8       )*100))</f>
        <v>54.932378968689434</v>
      </c>
      <c r="V8" s="37">
        <f t="shared" ref="V8:W8" si="1">+V9+V28</f>
        <v>535000</v>
      </c>
      <c r="W8" s="38">
        <f t="shared" si="1"/>
        <v>535000</v>
      </c>
    </row>
    <row r="9" spans="1:23" ht="13" x14ac:dyDescent="0.3">
      <c r="A9" s="19" t="s">
        <v>35</v>
      </c>
      <c r="B9" s="39">
        <f t="shared" ref="B9:Q9" si="2">SUM(B10:B27)</f>
        <v>681471000</v>
      </c>
      <c r="C9" s="39">
        <f t="shared" si="2"/>
        <v>0</v>
      </c>
      <c r="D9" s="39">
        <f t="shared" si="2"/>
        <v>0</v>
      </c>
      <c r="E9" s="39">
        <f t="shared" si="2"/>
        <v>681471000</v>
      </c>
      <c r="F9" s="40">
        <f t="shared" si="2"/>
        <v>681471000</v>
      </c>
      <c r="G9" s="41">
        <f t="shared" si="2"/>
        <v>674371000</v>
      </c>
      <c r="H9" s="40">
        <f t="shared" si="2"/>
        <v>91919000</v>
      </c>
      <c r="I9" s="41">
        <f t="shared" si="2"/>
        <v>103253885</v>
      </c>
      <c r="J9" s="40">
        <f t="shared" si="2"/>
        <v>250554000</v>
      </c>
      <c r="K9" s="41">
        <f t="shared" si="2"/>
        <v>239689449</v>
      </c>
      <c r="L9" s="40">
        <f t="shared" si="2"/>
        <v>78005000</v>
      </c>
      <c r="M9" s="41">
        <f t="shared" si="2"/>
        <v>30344483</v>
      </c>
      <c r="N9" s="40">
        <f t="shared" si="2"/>
        <v>0</v>
      </c>
      <c r="O9" s="41">
        <f t="shared" si="2"/>
        <v>0</v>
      </c>
      <c r="P9" s="40">
        <f t="shared" si="2"/>
        <v>420478000</v>
      </c>
      <c r="Q9" s="41">
        <f t="shared" si="2"/>
        <v>373287817</v>
      </c>
      <c r="R9" s="20">
        <f>IF(($J9       =0),0,((($L9       -$J9       )/$J9       )*100))</f>
        <v>-68.866990748501323</v>
      </c>
      <c r="S9" s="21">
        <f>IF(($K9       =0),0,((($M9       -$K9       )/$K9       )*100))</f>
        <v>-87.340083960057839</v>
      </c>
      <c r="T9" s="20">
        <f>IF(($E9       =0),0,(($P9       /$E9       )*100))</f>
        <v>61.701525083239048</v>
      </c>
      <c r="U9" s="22">
        <f>IF(($E9       =0),0,(($Q9       /$E9       )*100))</f>
        <v>54.776772159050054</v>
      </c>
      <c r="V9" s="40">
        <f t="shared" ref="V9:W9" si="3">SUM(V10:V27)</f>
        <v>535000</v>
      </c>
      <c r="W9" s="41">
        <f t="shared" si="3"/>
        <v>535000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19000000</v>
      </c>
      <c r="C13" s="42"/>
      <c r="D13" s="42"/>
      <c r="E13" s="42">
        <f t="shared" si="4"/>
        <v>19000000</v>
      </c>
      <c r="F13" s="43">
        <v>19000000</v>
      </c>
      <c r="G13" s="44">
        <v>19000000</v>
      </c>
      <c r="H13" s="43">
        <v>4300000</v>
      </c>
      <c r="I13" s="44">
        <v>1183798</v>
      </c>
      <c r="J13" s="43">
        <v>3538000</v>
      </c>
      <c r="K13" s="44">
        <v>5925353</v>
      </c>
      <c r="L13" s="43">
        <v>6254000</v>
      </c>
      <c r="M13" s="44">
        <v>183736</v>
      </c>
      <c r="N13" s="43"/>
      <c r="O13" s="44"/>
      <c r="P13" s="43">
        <f t="shared" si="5"/>
        <v>14092000</v>
      </c>
      <c r="Q13" s="44">
        <f t="shared" si="6"/>
        <v>7292887</v>
      </c>
      <c r="R13" s="24">
        <f t="shared" si="7"/>
        <v>76.766534765404188</v>
      </c>
      <c r="S13" s="25">
        <f t="shared" si="8"/>
        <v>-96.899155206449308</v>
      </c>
      <c r="T13" s="24">
        <f t="shared" si="9"/>
        <v>74.168421052631587</v>
      </c>
      <c r="U13" s="26">
        <f t="shared" si="10"/>
        <v>38.383615789473687</v>
      </c>
      <c r="V13" s="43"/>
      <c r="W13" s="44"/>
    </row>
    <row r="14" spans="1:23" ht="13" x14ac:dyDescent="0.3">
      <c r="A14" s="23" t="s">
        <v>40</v>
      </c>
      <c r="B14" s="42">
        <v>100000</v>
      </c>
      <c r="C14" s="42"/>
      <c r="D14" s="42"/>
      <c r="E14" s="42">
        <f t="shared" si="4"/>
        <v>100000</v>
      </c>
      <c r="F14" s="43">
        <v>100000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574000000</v>
      </c>
      <c r="C22" s="42"/>
      <c r="D22" s="42"/>
      <c r="E22" s="42">
        <f t="shared" si="4"/>
        <v>574000000</v>
      </c>
      <c r="F22" s="43">
        <v>574000000</v>
      </c>
      <c r="G22" s="44">
        <v>574000000</v>
      </c>
      <c r="H22" s="43">
        <v>75265000</v>
      </c>
      <c r="I22" s="44">
        <v>89668537</v>
      </c>
      <c r="J22" s="43">
        <v>223705000</v>
      </c>
      <c r="K22" s="44">
        <v>206215346</v>
      </c>
      <c r="L22" s="43">
        <v>60340000</v>
      </c>
      <c r="M22" s="44">
        <v>28220384</v>
      </c>
      <c r="N22" s="43"/>
      <c r="O22" s="44"/>
      <c r="P22" s="43">
        <f t="shared" si="5"/>
        <v>359310000</v>
      </c>
      <c r="Q22" s="44">
        <f t="shared" si="6"/>
        <v>324104267</v>
      </c>
      <c r="R22" s="24">
        <f t="shared" si="7"/>
        <v>-73.026977492680089</v>
      </c>
      <c r="S22" s="25">
        <f t="shared" si="8"/>
        <v>-86.315090245514511</v>
      </c>
      <c r="T22" s="24">
        <f t="shared" si="9"/>
        <v>62.597560975609753</v>
      </c>
      <c r="U22" s="26">
        <f t="shared" si="10"/>
        <v>56.464158013937279</v>
      </c>
      <c r="V22" s="43"/>
      <c r="W22" s="44"/>
    </row>
    <row r="23" spans="1:23" ht="13" x14ac:dyDescent="0.3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3000000</v>
      </c>
      <c r="H23" s="43"/>
      <c r="I23" s="44"/>
      <c r="J23" s="43">
        <v>718000</v>
      </c>
      <c r="K23" s="44"/>
      <c r="L23" s="43">
        <v>876000</v>
      </c>
      <c r="M23" s="44">
        <v>1594549</v>
      </c>
      <c r="N23" s="43"/>
      <c r="O23" s="44"/>
      <c r="P23" s="43">
        <f t="shared" si="5"/>
        <v>1594000</v>
      </c>
      <c r="Q23" s="44">
        <f t="shared" si="6"/>
        <v>1594549</v>
      </c>
      <c r="R23" s="24">
        <f t="shared" si="7"/>
        <v>22.00557103064067</v>
      </c>
      <c r="S23" s="25">
        <f t="shared" si="8"/>
        <v>0</v>
      </c>
      <c r="T23" s="24">
        <f t="shared" si="9"/>
        <v>15.939999999999998</v>
      </c>
      <c r="U23" s="26">
        <f t="shared" si="10"/>
        <v>15.945490000000001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78371000</v>
      </c>
      <c r="C25" s="42"/>
      <c r="D25" s="42"/>
      <c r="E25" s="42">
        <f t="shared" si="4"/>
        <v>78371000</v>
      </c>
      <c r="F25" s="43">
        <v>78371000</v>
      </c>
      <c r="G25" s="44">
        <v>78371000</v>
      </c>
      <c r="H25" s="43">
        <v>12354000</v>
      </c>
      <c r="I25" s="44">
        <v>12401550</v>
      </c>
      <c r="J25" s="43">
        <v>22593000</v>
      </c>
      <c r="K25" s="44">
        <v>27548750</v>
      </c>
      <c r="L25" s="43">
        <v>10535000</v>
      </c>
      <c r="M25" s="44">
        <v>345814</v>
      </c>
      <c r="N25" s="43"/>
      <c r="O25" s="44"/>
      <c r="P25" s="43">
        <f t="shared" si="5"/>
        <v>45482000</v>
      </c>
      <c r="Q25" s="44">
        <f t="shared" si="6"/>
        <v>40296114</v>
      </c>
      <c r="R25" s="24">
        <f t="shared" si="7"/>
        <v>-53.370512990749354</v>
      </c>
      <c r="S25" s="25">
        <f t="shared" si="8"/>
        <v>-98.744719814873633</v>
      </c>
      <c r="T25" s="24">
        <f t="shared" si="9"/>
        <v>58.034221842263079</v>
      </c>
      <c r="U25" s="26">
        <f t="shared" si="10"/>
        <v>51.417123680953416</v>
      </c>
      <c r="V25" s="43">
        <v>535000</v>
      </c>
      <c r="W25" s="44">
        <v>535000</v>
      </c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15642000</v>
      </c>
      <c r="C28" s="39">
        <f t="shared" si="11"/>
        <v>0</v>
      </c>
      <c r="D28" s="39">
        <f t="shared" si="11"/>
        <v>0</v>
      </c>
      <c r="E28" s="39">
        <f t="shared" si="11"/>
        <v>15642000</v>
      </c>
      <c r="F28" s="40">
        <f t="shared" si="11"/>
        <v>15642000</v>
      </c>
      <c r="G28" s="41">
        <f t="shared" si="11"/>
        <v>15642000</v>
      </c>
      <c r="H28" s="40">
        <f t="shared" si="11"/>
        <v>2550000</v>
      </c>
      <c r="I28" s="41">
        <f t="shared" si="11"/>
        <v>1923218</v>
      </c>
      <c r="J28" s="40">
        <f t="shared" si="11"/>
        <v>3299000</v>
      </c>
      <c r="K28" s="41">
        <f t="shared" si="11"/>
        <v>7386592</v>
      </c>
      <c r="L28" s="40">
        <f t="shared" si="11"/>
        <v>1264000</v>
      </c>
      <c r="M28" s="41">
        <f t="shared" si="11"/>
        <v>343128</v>
      </c>
      <c r="N28" s="40">
        <f t="shared" si="11"/>
        <v>0</v>
      </c>
      <c r="O28" s="41">
        <f t="shared" si="11"/>
        <v>0</v>
      </c>
      <c r="P28" s="40">
        <f t="shared" si="11"/>
        <v>7113000</v>
      </c>
      <c r="Q28" s="41">
        <f t="shared" si="11"/>
        <v>9652938</v>
      </c>
      <c r="R28" s="20">
        <f t="shared" si="7"/>
        <v>-61.685359199757507</v>
      </c>
      <c r="S28" s="21">
        <f t="shared" si="8"/>
        <v>-95.354718387045068</v>
      </c>
      <c r="T28" s="20">
        <f t="shared" si="9"/>
        <v>45.47372458764864</v>
      </c>
      <c r="U28" s="22">
        <f t="shared" si="10"/>
        <v>61.711660912926739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496000</v>
      </c>
      <c r="I31" s="44">
        <v>277987</v>
      </c>
      <c r="J31" s="43">
        <v>140000</v>
      </c>
      <c r="K31" s="44">
        <v>352592</v>
      </c>
      <c r="L31" s="43">
        <v>86000</v>
      </c>
      <c r="M31" s="44">
        <v>13370</v>
      </c>
      <c r="N31" s="43"/>
      <c r="O31" s="44"/>
      <c r="P31" s="43">
        <f t="shared" si="5"/>
        <v>722000</v>
      </c>
      <c r="Q31" s="44">
        <f t="shared" si="6"/>
        <v>643949</v>
      </c>
      <c r="R31" s="24">
        <f t="shared" si="7"/>
        <v>-38.571428571428577</v>
      </c>
      <c r="S31" s="25">
        <f t="shared" si="8"/>
        <v>-96.208081862322459</v>
      </c>
      <c r="T31" s="24">
        <f t="shared" si="9"/>
        <v>40.111111111111107</v>
      </c>
      <c r="U31" s="26">
        <f t="shared" si="10"/>
        <v>35.774944444444444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4442000</v>
      </c>
      <c r="C33" s="42"/>
      <c r="D33" s="42"/>
      <c r="E33" s="42">
        <f t="shared" si="4"/>
        <v>4442000</v>
      </c>
      <c r="F33" s="43">
        <v>4442000</v>
      </c>
      <c r="G33" s="44">
        <v>4442000</v>
      </c>
      <c r="H33" s="43">
        <v>1111000</v>
      </c>
      <c r="I33" s="44"/>
      <c r="J33" s="43"/>
      <c r="K33" s="44">
        <v>4442000</v>
      </c>
      <c r="L33" s="43"/>
      <c r="M33" s="44"/>
      <c r="N33" s="43"/>
      <c r="O33" s="44"/>
      <c r="P33" s="43">
        <f t="shared" si="5"/>
        <v>1111000</v>
      </c>
      <c r="Q33" s="44">
        <f t="shared" si="6"/>
        <v>4442000</v>
      </c>
      <c r="R33" s="24">
        <f t="shared" si="7"/>
        <v>0</v>
      </c>
      <c r="S33" s="25">
        <f t="shared" si="8"/>
        <v>-100</v>
      </c>
      <c r="T33" s="24">
        <f t="shared" si="9"/>
        <v>25.011256190904994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4400000</v>
      </c>
      <c r="C34" s="42"/>
      <c r="D34" s="42"/>
      <c r="E34" s="42">
        <f t="shared" si="4"/>
        <v>4400000</v>
      </c>
      <c r="F34" s="43">
        <v>4400000</v>
      </c>
      <c r="G34" s="44">
        <v>4400000</v>
      </c>
      <c r="H34" s="43">
        <v>943000</v>
      </c>
      <c r="I34" s="44">
        <v>944803</v>
      </c>
      <c r="J34" s="43">
        <v>834000</v>
      </c>
      <c r="K34" s="44">
        <v>1032911</v>
      </c>
      <c r="L34" s="43">
        <v>818000</v>
      </c>
      <c r="M34" s="44">
        <v>297236</v>
      </c>
      <c r="N34" s="43"/>
      <c r="O34" s="44"/>
      <c r="P34" s="43">
        <f t="shared" si="5"/>
        <v>2595000</v>
      </c>
      <c r="Q34" s="44">
        <f t="shared" si="6"/>
        <v>2274950</v>
      </c>
      <c r="R34" s="24">
        <f t="shared" si="7"/>
        <v>-1.9184652278177456</v>
      </c>
      <c r="S34" s="25">
        <f t="shared" si="8"/>
        <v>-71.223464557933838</v>
      </c>
      <c r="T34" s="24">
        <f t="shared" si="9"/>
        <v>58.97727272727272</v>
      </c>
      <c r="U34" s="26">
        <f t="shared" si="10"/>
        <v>51.703409090909091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>
        <v>700428</v>
      </c>
      <c r="J36" s="43">
        <v>2325000</v>
      </c>
      <c r="K36" s="44">
        <v>1559089</v>
      </c>
      <c r="L36" s="43">
        <v>360000</v>
      </c>
      <c r="M36" s="44">
        <v>32522</v>
      </c>
      <c r="N36" s="43"/>
      <c r="O36" s="44"/>
      <c r="P36" s="43">
        <f t="shared" si="5"/>
        <v>2685000</v>
      </c>
      <c r="Q36" s="44">
        <f t="shared" si="6"/>
        <v>2292039</v>
      </c>
      <c r="R36" s="24">
        <f t="shared" si="7"/>
        <v>-84.516129032258064</v>
      </c>
      <c r="S36" s="25">
        <f t="shared" si="8"/>
        <v>-97.914038262087672</v>
      </c>
      <c r="T36" s="24">
        <f t="shared" si="9"/>
        <v>53.7</v>
      </c>
      <c r="U36" s="26">
        <f t="shared" si="10"/>
        <v>45.840779999999995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38737000</v>
      </c>
      <c r="C43" s="45">
        <f t="shared" si="20"/>
        <v>0</v>
      </c>
      <c r="D43" s="45">
        <f t="shared" si="20"/>
        <v>0</v>
      </c>
      <c r="E43" s="45">
        <f t="shared" si="20"/>
        <v>38737000</v>
      </c>
      <c r="F43" s="46">
        <f t="shared" si="20"/>
        <v>35396000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38737000</v>
      </c>
      <c r="C44" s="39">
        <f t="shared" si="22"/>
        <v>0</v>
      </c>
      <c r="D44" s="39">
        <f t="shared" si="22"/>
        <v>0</v>
      </c>
      <c r="E44" s="39">
        <f t="shared" si="22"/>
        <v>38737000</v>
      </c>
      <c r="F44" s="40">
        <f t="shared" si="22"/>
        <v>35396000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940000</v>
      </c>
      <c r="C45" s="42"/>
      <c r="D45" s="42"/>
      <c r="E45" s="42">
        <f t="shared" si="13"/>
        <v>940000</v>
      </c>
      <c r="F45" s="43">
        <v>940000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36797000</v>
      </c>
      <c r="C46" s="42"/>
      <c r="D46" s="42"/>
      <c r="E46" s="42">
        <f t="shared" si="13"/>
        <v>36797000</v>
      </c>
      <c r="F46" s="43">
        <v>33456000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735850000</v>
      </c>
      <c r="C61" s="39">
        <f t="shared" si="26"/>
        <v>0</v>
      </c>
      <c r="D61" s="39">
        <f t="shared" si="26"/>
        <v>0</v>
      </c>
      <c r="E61" s="39">
        <f t="shared" si="26"/>
        <v>735850000</v>
      </c>
      <c r="F61" s="40">
        <f t="shared" si="26"/>
        <v>732509000</v>
      </c>
      <c r="G61" s="41">
        <f t="shared" si="26"/>
        <v>690013000</v>
      </c>
      <c r="H61" s="40">
        <f t="shared" si="26"/>
        <v>94469000</v>
      </c>
      <c r="I61" s="41">
        <f t="shared" si="26"/>
        <v>105177103</v>
      </c>
      <c r="J61" s="40">
        <f t="shared" si="26"/>
        <v>253853000</v>
      </c>
      <c r="K61" s="41">
        <f t="shared" si="26"/>
        <v>247076041</v>
      </c>
      <c r="L61" s="40">
        <f t="shared" si="26"/>
        <v>79269000</v>
      </c>
      <c r="M61" s="41">
        <f t="shared" si="26"/>
        <v>30687611</v>
      </c>
      <c r="N61" s="40">
        <f t="shared" si="26"/>
        <v>0</v>
      </c>
      <c r="O61" s="41">
        <f t="shared" si="26"/>
        <v>0</v>
      </c>
      <c r="P61" s="40">
        <f t="shared" si="26"/>
        <v>427591000</v>
      </c>
      <c r="Q61" s="41">
        <f t="shared" si="26"/>
        <v>382940755</v>
      </c>
      <c r="R61" s="20">
        <f t="shared" si="16"/>
        <v>-68.773660346736094</v>
      </c>
      <c r="S61" s="21">
        <f t="shared" si="17"/>
        <v>-87.57968968751608</v>
      </c>
      <c r="T61" s="20">
        <f t="shared" si="18"/>
        <v>58.108446014812799</v>
      </c>
      <c r="U61" s="22">
        <f t="shared" si="19"/>
        <v>52.040599986410271</v>
      </c>
      <c r="V61" s="40">
        <f t="shared" ref="V61:W61" si="27">+V8+V43</f>
        <v>535000</v>
      </c>
      <c r="W61" s="41">
        <f t="shared" si="27"/>
        <v>535000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735850000</v>
      </c>
      <c r="C65" s="48">
        <f t="shared" si="30"/>
        <v>0</v>
      </c>
      <c r="D65" s="48">
        <f t="shared" si="30"/>
        <v>0</v>
      </c>
      <c r="E65" s="48">
        <f t="shared" si="30"/>
        <v>735850000</v>
      </c>
      <c r="F65" s="49">
        <f t="shared" si="30"/>
        <v>732509000</v>
      </c>
      <c r="G65" s="50">
        <f t="shared" si="30"/>
        <v>690013000</v>
      </c>
      <c r="H65" s="49">
        <f t="shared" si="30"/>
        <v>94469000</v>
      </c>
      <c r="I65" s="50">
        <f t="shared" si="30"/>
        <v>105177103</v>
      </c>
      <c r="J65" s="49">
        <f t="shared" si="30"/>
        <v>253853000</v>
      </c>
      <c r="K65" s="50">
        <f t="shared" si="30"/>
        <v>247076041</v>
      </c>
      <c r="L65" s="49">
        <f t="shared" si="30"/>
        <v>79269000</v>
      </c>
      <c r="M65" s="51">
        <f t="shared" si="30"/>
        <v>30687611</v>
      </c>
      <c r="N65" s="49">
        <f t="shared" si="30"/>
        <v>0</v>
      </c>
      <c r="O65" s="50">
        <f t="shared" si="30"/>
        <v>0</v>
      </c>
      <c r="P65" s="49">
        <f t="shared" si="30"/>
        <v>427591000</v>
      </c>
      <c r="Q65" s="50">
        <f t="shared" si="30"/>
        <v>382940755</v>
      </c>
      <c r="R65" s="34">
        <f t="shared" si="16"/>
        <v>-68.773660346736094</v>
      </c>
      <c r="S65" s="35">
        <f t="shared" si="17"/>
        <v>-87.57968968751608</v>
      </c>
      <c r="T65" s="34">
        <f t="shared" si="18"/>
        <v>58.108446014812799</v>
      </c>
      <c r="U65" s="35">
        <f t="shared" si="19"/>
        <v>52.040599986410271</v>
      </c>
      <c r="V65" s="49">
        <f>+V61+V62</f>
        <v>535000</v>
      </c>
      <c r="W65" s="50">
        <f>+W61+W62</f>
        <v>535000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386642000</v>
      </c>
      <c r="C8" s="36">
        <f t="shared" si="0"/>
        <v>0</v>
      </c>
      <c r="D8" s="36">
        <f t="shared" si="0"/>
        <v>0</v>
      </c>
      <c r="E8" s="36">
        <f t="shared" si="0"/>
        <v>386642000</v>
      </c>
      <c r="F8" s="37">
        <f t="shared" si="0"/>
        <v>386642000</v>
      </c>
      <c r="G8" s="38">
        <f t="shared" si="0"/>
        <v>386642000</v>
      </c>
      <c r="H8" s="37">
        <f t="shared" si="0"/>
        <v>39515000</v>
      </c>
      <c r="I8" s="38">
        <f t="shared" si="0"/>
        <v>0</v>
      </c>
      <c r="J8" s="37">
        <f t="shared" si="0"/>
        <v>145607000</v>
      </c>
      <c r="K8" s="38">
        <f t="shared" si="0"/>
        <v>130297125</v>
      </c>
      <c r="L8" s="37">
        <f t="shared" si="0"/>
        <v>16356000</v>
      </c>
      <c r="M8" s="38">
        <f t="shared" si="0"/>
        <v>73771774</v>
      </c>
      <c r="N8" s="37">
        <f t="shared" si="0"/>
        <v>0</v>
      </c>
      <c r="O8" s="38">
        <f t="shared" si="0"/>
        <v>0</v>
      </c>
      <c r="P8" s="37">
        <f t="shared" si="0"/>
        <v>201478000</v>
      </c>
      <c r="Q8" s="38">
        <f t="shared" si="0"/>
        <v>204068899</v>
      </c>
      <c r="R8" s="16">
        <f>IF(($J8       =0),0,((($L8       -$J8       )/$J8       )*100))</f>
        <v>-88.767023563427585</v>
      </c>
      <c r="S8" s="17">
        <f>IF(($K8       =0),0,((($M8       -$K8       )/$K8       )*100))</f>
        <v>-43.381886591895253</v>
      </c>
      <c r="T8" s="16">
        <f>IF(($E8       =0),0,(($P8       /$E8       )*100))</f>
        <v>52.109703550054057</v>
      </c>
      <c r="U8" s="18">
        <f>IF(($E8       =0),0,(($Q8       /$E8       )*100))</f>
        <v>52.77980638420037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381906000</v>
      </c>
      <c r="C9" s="39">
        <f t="shared" si="2"/>
        <v>0</v>
      </c>
      <c r="D9" s="39">
        <f t="shared" si="2"/>
        <v>0</v>
      </c>
      <c r="E9" s="39">
        <f t="shared" si="2"/>
        <v>381906000</v>
      </c>
      <c r="F9" s="40">
        <f t="shared" si="2"/>
        <v>381906000</v>
      </c>
      <c r="G9" s="41">
        <f t="shared" si="2"/>
        <v>381906000</v>
      </c>
      <c r="H9" s="40">
        <f t="shared" si="2"/>
        <v>38969000</v>
      </c>
      <c r="I9" s="41">
        <f t="shared" si="2"/>
        <v>0</v>
      </c>
      <c r="J9" s="40">
        <f t="shared" si="2"/>
        <v>145049000</v>
      </c>
      <c r="K9" s="41">
        <f t="shared" si="2"/>
        <v>128395584</v>
      </c>
      <c r="L9" s="40">
        <f t="shared" si="2"/>
        <v>14524000</v>
      </c>
      <c r="M9" s="41">
        <f t="shared" si="2"/>
        <v>72046657</v>
      </c>
      <c r="N9" s="40">
        <f t="shared" si="2"/>
        <v>0</v>
      </c>
      <c r="O9" s="41">
        <f t="shared" si="2"/>
        <v>0</v>
      </c>
      <c r="P9" s="40">
        <f t="shared" si="2"/>
        <v>198542000</v>
      </c>
      <c r="Q9" s="41">
        <f t="shared" si="2"/>
        <v>200442241</v>
      </c>
      <c r="R9" s="20">
        <f>IF(($J9       =0),0,((($L9       -$J9       )/$J9       )*100))</f>
        <v>-89.986832036070581</v>
      </c>
      <c r="S9" s="21">
        <f>IF(($K9       =0),0,((($M9       -$K9       )/$K9       )*100))</f>
        <v>-43.886966548631456</v>
      </c>
      <c r="T9" s="20">
        <f>IF(($E9       =0),0,(($P9       /$E9       )*100))</f>
        <v>51.987138196310092</v>
      </c>
      <c r="U9" s="22">
        <f>IF(($E9       =0),0,(($Q9       /$E9       )*100))</f>
        <v>52.484705922399755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353671000</v>
      </c>
      <c r="C10" s="42"/>
      <c r="D10" s="42"/>
      <c r="E10" s="42">
        <f t="shared" ref="E10:E41" si="4">$B10      +$C10      +$D10</f>
        <v>353671000</v>
      </c>
      <c r="F10" s="43">
        <v>353671000</v>
      </c>
      <c r="G10" s="44">
        <v>353671000</v>
      </c>
      <c r="H10" s="43">
        <v>38969000</v>
      </c>
      <c r="I10" s="44"/>
      <c r="J10" s="43">
        <v>132343000</v>
      </c>
      <c r="K10" s="44">
        <v>115636984</v>
      </c>
      <c r="L10" s="43">
        <v>14524000</v>
      </c>
      <c r="M10" s="44">
        <v>72046657</v>
      </c>
      <c r="N10" s="43"/>
      <c r="O10" s="44"/>
      <c r="P10" s="43">
        <f t="shared" ref="P10:P41" si="5">$H10      +$J10      +$L10      +$N10</f>
        <v>185836000</v>
      </c>
      <c r="Q10" s="44">
        <f t="shared" ref="Q10:Q41" si="6">$I10      +$K10      +$M10      +$O10</f>
        <v>187683641</v>
      </c>
      <c r="R10" s="24">
        <f t="shared" ref="R10:R41" si="7">IF(($J10      =0),0,((($L10      -$J10      )/$J10      )*100))</f>
        <v>-89.025486803231004</v>
      </c>
      <c r="S10" s="25">
        <f t="shared" ref="S10:S41" si="8">IF(($K10      =0),0,((($M10      -$K10      )/$K10      )*100))</f>
        <v>-37.6958352701416</v>
      </c>
      <c r="T10" s="24">
        <f t="shared" ref="T10:T41" si="9">IF(($E10      =0),0,(($P10      /$E10      )*100))</f>
        <v>52.544879280461224</v>
      </c>
      <c r="U10" s="26">
        <f t="shared" ref="U10:U41" si="10">IF(($E10      =0),0,(($Q10      /$E10      )*100))</f>
        <v>53.067297290419624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28235000</v>
      </c>
      <c r="C13" s="42"/>
      <c r="D13" s="42"/>
      <c r="E13" s="42">
        <f t="shared" si="4"/>
        <v>28235000</v>
      </c>
      <c r="F13" s="43">
        <v>28235000</v>
      </c>
      <c r="G13" s="44">
        <v>28235000</v>
      </c>
      <c r="H13" s="43"/>
      <c r="I13" s="44"/>
      <c r="J13" s="43">
        <v>12706000</v>
      </c>
      <c r="K13" s="44">
        <v>12758600</v>
      </c>
      <c r="L13" s="43"/>
      <c r="M13" s="44"/>
      <c r="N13" s="43"/>
      <c r="O13" s="44"/>
      <c r="P13" s="43">
        <f t="shared" si="5"/>
        <v>12706000</v>
      </c>
      <c r="Q13" s="44">
        <f t="shared" si="6"/>
        <v>12758600</v>
      </c>
      <c r="R13" s="24">
        <f t="shared" si="7"/>
        <v>-100</v>
      </c>
      <c r="S13" s="25">
        <f t="shared" si="8"/>
        <v>-100</v>
      </c>
      <c r="T13" s="24">
        <f t="shared" si="9"/>
        <v>45.000885425889855</v>
      </c>
      <c r="U13" s="26">
        <f t="shared" si="10"/>
        <v>45.18717903311493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4736000</v>
      </c>
      <c r="C28" s="39">
        <f t="shared" si="11"/>
        <v>0</v>
      </c>
      <c r="D28" s="39">
        <f t="shared" si="11"/>
        <v>0</v>
      </c>
      <c r="E28" s="39">
        <f t="shared" si="11"/>
        <v>4736000</v>
      </c>
      <c r="F28" s="40">
        <f t="shared" si="11"/>
        <v>4736000</v>
      </c>
      <c r="G28" s="41">
        <f t="shared" si="11"/>
        <v>4736000</v>
      </c>
      <c r="H28" s="40">
        <f t="shared" si="11"/>
        <v>546000</v>
      </c>
      <c r="I28" s="41">
        <f t="shared" si="11"/>
        <v>0</v>
      </c>
      <c r="J28" s="40">
        <f t="shared" si="11"/>
        <v>558000</v>
      </c>
      <c r="K28" s="41">
        <f t="shared" si="11"/>
        <v>1901541</v>
      </c>
      <c r="L28" s="40">
        <f t="shared" si="11"/>
        <v>1832000</v>
      </c>
      <c r="M28" s="41">
        <f t="shared" si="11"/>
        <v>1725117</v>
      </c>
      <c r="N28" s="40">
        <f t="shared" si="11"/>
        <v>0</v>
      </c>
      <c r="O28" s="41">
        <f t="shared" si="11"/>
        <v>0</v>
      </c>
      <c r="P28" s="40">
        <f t="shared" si="11"/>
        <v>2936000</v>
      </c>
      <c r="Q28" s="41">
        <f t="shared" si="11"/>
        <v>3626658</v>
      </c>
      <c r="R28" s="20">
        <f t="shared" si="7"/>
        <v>228.31541218637992</v>
      </c>
      <c r="S28" s="21">
        <f t="shared" si="8"/>
        <v>-9.2779487794373097</v>
      </c>
      <c r="T28" s="20">
        <f t="shared" si="9"/>
        <v>61.993243243243242</v>
      </c>
      <c r="U28" s="22">
        <f t="shared" si="10"/>
        <v>76.576393581081078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126000</v>
      </c>
      <c r="I31" s="44"/>
      <c r="J31" s="43">
        <v>558000</v>
      </c>
      <c r="K31" s="44">
        <v>641541</v>
      </c>
      <c r="L31" s="43">
        <v>1075000</v>
      </c>
      <c r="M31" s="44">
        <v>1095117</v>
      </c>
      <c r="N31" s="43"/>
      <c r="O31" s="44"/>
      <c r="P31" s="43">
        <f t="shared" si="5"/>
        <v>1759000</v>
      </c>
      <c r="Q31" s="44">
        <f t="shared" si="6"/>
        <v>1736658</v>
      </c>
      <c r="R31" s="24">
        <f t="shared" si="7"/>
        <v>92.652329749103941</v>
      </c>
      <c r="S31" s="25">
        <f t="shared" si="8"/>
        <v>70.701015211810315</v>
      </c>
      <c r="T31" s="24">
        <f t="shared" si="9"/>
        <v>60.655172413793103</v>
      </c>
      <c r="U31" s="26">
        <f t="shared" si="10"/>
        <v>59.884758620689659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1836000</v>
      </c>
      <c r="C33" s="42"/>
      <c r="D33" s="42"/>
      <c r="E33" s="42">
        <f t="shared" si="4"/>
        <v>1836000</v>
      </c>
      <c r="F33" s="43">
        <v>1836000</v>
      </c>
      <c r="G33" s="44">
        <v>1836000</v>
      </c>
      <c r="H33" s="43">
        <v>420000</v>
      </c>
      <c r="I33" s="44"/>
      <c r="J33" s="43"/>
      <c r="K33" s="44">
        <v>1260000</v>
      </c>
      <c r="L33" s="43">
        <v>757000</v>
      </c>
      <c r="M33" s="44">
        <v>630000</v>
      </c>
      <c r="N33" s="43"/>
      <c r="O33" s="44"/>
      <c r="P33" s="43">
        <f t="shared" si="5"/>
        <v>1177000</v>
      </c>
      <c r="Q33" s="44">
        <f t="shared" si="6"/>
        <v>1890000</v>
      </c>
      <c r="R33" s="24">
        <f t="shared" si="7"/>
        <v>0</v>
      </c>
      <c r="S33" s="25">
        <f t="shared" si="8"/>
        <v>-50</v>
      </c>
      <c r="T33" s="24">
        <f t="shared" si="9"/>
        <v>64.106753812636157</v>
      </c>
      <c r="U33" s="26">
        <f t="shared" si="10"/>
        <v>102.94117647058823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68977000</v>
      </c>
      <c r="C43" s="45">
        <f t="shared" si="20"/>
        <v>0</v>
      </c>
      <c r="D43" s="45">
        <f t="shared" si="20"/>
        <v>0</v>
      </c>
      <c r="E43" s="45">
        <f t="shared" si="20"/>
        <v>68977000</v>
      </c>
      <c r="F43" s="46">
        <f t="shared" si="20"/>
        <v>66810000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68977000</v>
      </c>
      <c r="C44" s="39">
        <f t="shared" si="22"/>
        <v>0</v>
      </c>
      <c r="D44" s="39">
        <f t="shared" si="22"/>
        <v>0</v>
      </c>
      <c r="E44" s="39">
        <f t="shared" si="22"/>
        <v>68977000</v>
      </c>
      <c r="F44" s="40">
        <f t="shared" si="22"/>
        <v>66810000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28112000</v>
      </c>
      <c r="C45" s="42"/>
      <c r="D45" s="42"/>
      <c r="E45" s="42">
        <f t="shared" si="13"/>
        <v>28112000</v>
      </c>
      <c r="F45" s="43">
        <v>28112000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23865000</v>
      </c>
      <c r="C46" s="42"/>
      <c r="D46" s="42"/>
      <c r="E46" s="42">
        <f t="shared" si="13"/>
        <v>23865000</v>
      </c>
      <c r="F46" s="43">
        <v>21698000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17000000</v>
      </c>
      <c r="C53" s="42"/>
      <c r="D53" s="42"/>
      <c r="E53" s="42">
        <f t="shared" si="13"/>
        <v>17000000</v>
      </c>
      <c r="F53" s="43">
        <v>17000000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455619000</v>
      </c>
      <c r="C61" s="39">
        <f t="shared" si="26"/>
        <v>0</v>
      </c>
      <c r="D61" s="39">
        <f t="shared" si="26"/>
        <v>0</v>
      </c>
      <c r="E61" s="39">
        <f t="shared" si="26"/>
        <v>455619000</v>
      </c>
      <c r="F61" s="40">
        <f t="shared" si="26"/>
        <v>453452000</v>
      </c>
      <c r="G61" s="41">
        <f t="shared" si="26"/>
        <v>386642000</v>
      </c>
      <c r="H61" s="40">
        <f t="shared" si="26"/>
        <v>39515000</v>
      </c>
      <c r="I61" s="41">
        <f t="shared" si="26"/>
        <v>0</v>
      </c>
      <c r="J61" s="40">
        <f t="shared" si="26"/>
        <v>145607000</v>
      </c>
      <c r="K61" s="41">
        <f t="shared" si="26"/>
        <v>130297125</v>
      </c>
      <c r="L61" s="40">
        <f t="shared" si="26"/>
        <v>16356000</v>
      </c>
      <c r="M61" s="41">
        <f t="shared" si="26"/>
        <v>73771774</v>
      </c>
      <c r="N61" s="40">
        <f t="shared" si="26"/>
        <v>0</v>
      </c>
      <c r="O61" s="41">
        <f t="shared" si="26"/>
        <v>0</v>
      </c>
      <c r="P61" s="40">
        <f t="shared" si="26"/>
        <v>201478000</v>
      </c>
      <c r="Q61" s="41">
        <f t="shared" si="26"/>
        <v>204068899</v>
      </c>
      <c r="R61" s="20">
        <f t="shared" si="16"/>
        <v>-88.767023563427585</v>
      </c>
      <c r="S61" s="21">
        <f t="shared" si="17"/>
        <v>-43.381886591895253</v>
      </c>
      <c r="T61" s="20">
        <f t="shared" si="18"/>
        <v>44.220719504673859</v>
      </c>
      <c r="U61" s="22">
        <f t="shared" si="19"/>
        <v>44.789374235929579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455619000</v>
      </c>
      <c r="C65" s="48">
        <f t="shared" si="30"/>
        <v>0</v>
      </c>
      <c r="D65" s="48">
        <f t="shared" si="30"/>
        <v>0</v>
      </c>
      <c r="E65" s="48">
        <f t="shared" si="30"/>
        <v>455619000</v>
      </c>
      <c r="F65" s="49">
        <f t="shared" si="30"/>
        <v>453452000</v>
      </c>
      <c r="G65" s="50">
        <f t="shared" si="30"/>
        <v>386642000</v>
      </c>
      <c r="H65" s="49">
        <f t="shared" si="30"/>
        <v>39515000</v>
      </c>
      <c r="I65" s="50">
        <f t="shared" si="30"/>
        <v>0</v>
      </c>
      <c r="J65" s="49">
        <f t="shared" si="30"/>
        <v>145607000</v>
      </c>
      <c r="K65" s="50">
        <f t="shared" si="30"/>
        <v>130297125</v>
      </c>
      <c r="L65" s="49">
        <f t="shared" si="30"/>
        <v>16356000</v>
      </c>
      <c r="M65" s="51">
        <f t="shared" si="30"/>
        <v>73771774</v>
      </c>
      <c r="N65" s="49">
        <f t="shared" si="30"/>
        <v>0</v>
      </c>
      <c r="O65" s="50">
        <f t="shared" si="30"/>
        <v>0</v>
      </c>
      <c r="P65" s="49">
        <f t="shared" si="30"/>
        <v>201478000</v>
      </c>
      <c r="Q65" s="50">
        <f t="shared" si="30"/>
        <v>204068899</v>
      </c>
      <c r="R65" s="34">
        <f t="shared" si="16"/>
        <v>-88.767023563427585</v>
      </c>
      <c r="S65" s="35">
        <f t="shared" si="17"/>
        <v>-43.381886591895253</v>
      </c>
      <c r="T65" s="34">
        <f t="shared" si="18"/>
        <v>44.220719504673859</v>
      </c>
      <c r="U65" s="35">
        <f t="shared" si="19"/>
        <v>44.789374235929579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601768000</v>
      </c>
      <c r="C8" s="36">
        <f t="shared" si="0"/>
        <v>0</v>
      </c>
      <c r="D8" s="36">
        <f t="shared" si="0"/>
        <v>0</v>
      </c>
      <c r="E8" s="36">
        <f t="shared" si="0"/>
        <v>601768000</v>
      </c>
      <c r="F8" s="37">
        <f t="shared" si="0"/>
        <v>513386000</v>
      </c>
      <c r="G8" s="38">
        <f t="shared" si="0"/>
        <v>498307000</v>
      </c>
      <c r="H8" s="37">
        <f t="shared" si="0"/>
        <v>101906000</v>
      </c>
      <c r="I8" s="38">
        <f t="shared" si="0"/>
        <v>75676472</v>
      </c>
      <c r="J8" s="37">
        <f t="shared" si="0"/>
        <v>221785000</v>
      </c>
      <c r="K8" s="38">
        <f t="shared" si="0"/>
        <v>0</v>
      </c>
      <c r="L8" s="37">
        <f t="shared" si="0"/>
        <v>82095000</v>
      </c>
      <c r="M8" s="38">
        <f t="shared" si="0"/>
        <v>-172884198</v>
      </c>
      <c r="N8" s="37">
        <f t="shared" si="0"/>
        <v>0</v>
      </c>
      <c r="O8" s="38">
        <f t="shared" si="0"/>
        <v>0</v>
      </c>
      <c r="P8" s="37">
        <f t="shared" si="0"/>
        <v>405786000</v>
      </c>
      <c r="Q8" s="38">
        <f t="shared" si="0"/>
        <v>-97207726</v>
      </c>
      <c r="R8" s="16">
        <f>IF(($J8       =0),0,((($L8       -$J8       )/$J8       )*100))</f>
        <v>-62.984421849989857</v>
      </c>
      <c r="S8" s="17">
        <f>IF(($K8       =0),0,((($M8       -$K8       )/$K8       )*100))</f>
        <v>0</v>
      </c>
      <c r="T8" s="16">
        <f>IF(($E8       =0),0,(($P8       /$E8       )*100))</f>
        <v>67.432299490833685</v>
      </c>
      <c r="U8" s="18">
        <f>IF(($E8       =0),0,(($Q8       /$E8       )*100))</f>
        <v>-16.153688132303479</v>
      </c>
      <c r="V8" s="37">
        <f t="shared" ref="V8:W8" si="1">+V9+V28</f>
        <v>26761000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593509000</v>
      </c>
      <c r="C9" s="39">
        <f t="shared" si="2"/>
        <v>0</v>
      </c>
      <c r="D9" s="39">
        <f t="shared" si="2"/>
        <v>0</v>
      </c>
      <c r="E9" s="39">
        <f t="shared" si="2"/>
        <v>593509000</v>
      </c>
      <c r="F9" s="40">
        <f t="shared" si="2"/>
        <v>506627000</v>
      </c>
      <c r="G9" s="41">
        <f t="shared" si="2"/>
        <v>491548000</v>
      </c>
      <c r="H9" s="40">
        <f t="shared" si="2"/>
        <v>101205000</v>
      </c>
      <c r="I9" s="41">
        <f t="shared" si="2"/>
        <v>75610004</v>
      </c>
      <c r="J9" s="40">
        <f t="shared" si="2"/>
        <v>221102000</v>
      </c>
      <c r="K9" s="41">
        <f t="shared" si="2"/>
        <v>0</v>
      </c>
      <c r="L9" s="40">
        <f t="shared" si="2"/>
        <v>80583000</v>
      </c>
      <c r="M9" s="41">
        <f t="shared" si="2"/>
        <v>-169915198</v>
      </c>
      <c r="N9" s="40">
        <f t="shared" si="2"/>
        <v>0</v>
      </c>
      <c r="O9" s="41">
        <f t="shared" si="2"/>
        <v>0</v>
      </c>
      <c r="P9" s="40">
        <f t="shared" si="2"/>
        <v>402890000</v>
      </c>
      <c r="Q9" s="41">
        <f t="shared" si="2"/>
        <v>-94305194</v>
      </c>
      <c r="R9" s="20">
        <f>IF(($J9       =0),0,((($L9       -$J9       )/$J9       )*100))</f>
        <v>-63.553925337626978</v>
      </c>
      <c r="S9" s="21">
        <f>IF(($K9       =0),0,((($M9       -$K9       )/$K9       )*100))</f>
        <v>0</v>
      </c>
      <c r="T9" s="20">
        <f>IF(($E9       =0),0,(($P9       /$E9       )*100))</f>
        <v>67.882711129907051</v>
      </c>
      <c r="U9" s="22">
        <f>IF(($E9       =0),0,(($Q9       /$E9       )*100))</f>
        <v>-15.889429477901768</v>
      </c>
      <c r="V9" s="40">
        <f t="shared" ref="V9:W9" si="3">SUM(V10:V27)</f>
        <v>26761000</v>
      </c>
      <c r="W9" s="41">
        <f t="shared" si="3"/>
        <v>0</v>
      </c>
    </row>
    <row r="10" spans="1:23" ht="13" x14ac:dyDescent="0.3">
      <c r="A10" s="23" t="s">
        <v>36</v>
      </c>
      <c r="B10" s="42">
        <v>288219000</v>
      </c>
      <c r="C10" s="42"/>
      <c r="D10" s="42"/>
      <c r="E10" s="42">
        <f t="shared" ref="E10:E41" si="4">$B10      +$C10      +$D10</f>
        <v>288219000</v>
      </c>
      <c r="F10" s="43">
        <v>209420000</v>
      </c>
      <c r="G10" s="44">
        <v>209420000</v>
      </c>
      <c r="H10" s="43">
        <v>40025000</v>
      </c>
      <c r="I10" s="44">
        <v>39815013</v>
      </c>
      <c r="J10" s="43">
        <v>89394000</v>
      </c>
      <c r="K10" s="44"/>
      <c r="L10" s="43">
        <v>25639000</v>
      </c>
      <c r="M10" s="44">
        <v>-130887135</v>
      </c>
      <c r="N10" s="43"/>
      <c r="O10" s="44"/>
      <c r="P10" s="43">
        <f t="shared" ref="P10:P41" si="5">$H10      +$J10      +$L10      +$N10</f>
        <v>155058000</v>
      </c>
      <c r="Q10" s="44">
        <f t="shared" ref="Q10:Q41" si="6">$I10      +$K10      +$M10      +$O10</f>
        <v>-91072122</v>
      </c>
      <c r="R10" s="24">
        <f t="shared" ref="R10:R41" si="7">IF(($J10      =0),0,((($L10      -$J10      )/$J10      )*100))</f>
        <v>-71.319104190437827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53.798673925036169</v>
      </c>
      <c r="U10" s="26">
        <f t="shared" ref="U10:U41" si="10">IF(($E10      =0),0,(($Q10      /$E10      )*100))</f>
        <v>-31.598236757465674</v>
      </c>
      <c r="V10" s="43">
        <v>15000000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225211000</v>
      </c>
      <c r="C12" s="42"/>
      <c r="D12" s="42"/>
      <c r="E12" s="42">
        <f t="shared" si="4"/>
        <v>225211000</v>
      </c>
      <c r="F12" s="43">
        <v>225211000</v>
      </c>
      <c r="G12" s="44">
        <v>225211000</v>
      </c>
      <c r="H12" s="43">
        <v>55502000</v>
      </c>
      <c r="I12" s="44">
        <v>26647862</v>
      </c>
      <c r="J12" s="43">
        <v>123748000</v>
      </c>
      <c r="K12" s="44"/>
      <c r="L12" s="43">
        <v>45961000</v>
      </c>
      <c r="M12" s="44">
        <v>-29312651</v>
      </c>
      <c r="N12" s="43"/>
      <c r="O12" s="44"/>
      <c r="P12" s="43">
        <f t="shared" si="5"/>
        <v>225211000</v>
      </c>
      <c r="Q12" s="44">
        <f t="shared" si="6"/>
        <v>-2664789</v>
      </c>
      <c r="R12" s="24">
        <f t="shared" si="7"/>
        <v>-62.859197724407665</v>
      </c>
      <c r="S12" s="25">
        <f t="shared" si="8"/>
        <v>0</v>
      </c>
      <c r="T12" s="24">
        <f t="shared" si="9"/>
        <v>100</v>
      </c>
      <c r="U12" s="26">
        <f t="shared" si="10"/>
        <v>-1.1832410495046868</v>
      </c>
      <c r="V12" s="43"/>
      <c r="W12" s="44"/>
    </row>
    <row r="13" spans="1:23" ht="13" x14ac:dyDescent="0.3">
      <c r="A13" s="23" t="s">
        <v>39</v>
      </c>
      <c r="B13" s="42">
        <v>14700000</v>
      </c>
      <c r="C13" s="42"/>
      <c r="D13" s="42"/>
      <c r="E13" s="42">
        <f t="shared" si="4"/>
        <v>14700000</v>
      </c>
      <c r="F13" s="43">
        <v>6617000</v>
      </c>
      <c r="G13" s="44">
        <v>6617000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15379000</v>
      </c>
      <c r="C14" s="42"/>
      <c r="D14" s="42"/>
      <c r="E14" s="42">
        <f t="shared" si="4"/>
        <v>15379000</v>
      </c>
      <c r="F14" s="43">
        <v>15379000</v>
      </c>
      <c r="G14" s="44">
        <v>10300000</v>
      </c>
      <c r="H14" s="43"/>
      <c r="I14" s="44"/>
      <c r="J14" s="43"/>
      <c r="K14" s="44"/>
      <c r="L14" s="43"/>
      <c r="M14" s="44">
        <v>1256133</v>
      </c>
      <c r="N14" s="43"/>
      <c r="O14" s="44"/>
      <c r="P14" s="43">
        <f t="shared" si="5"/>
        <v>0</v>
      </c>
      <c r="Q14" s="44">
        <f t="shared" si="6"/>
        <v>1256133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8.1678457637037525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50000000</v>
      </c>
      <c r="C23" s="42"/>
      <c r="D23" s="42"/>
      <c r="E23" s="42">
        <f t="shared" si="4"/>
        <v>50000000</v>
      </c>
      <c r="F23" s="43">
        <v>50000000</v>
      </c>
      <c r="G23" s="44">
        <v>40000000</v>
      </c>
      <c r="H23" s="43">
        <v>5678000</v>
      </c>
      <c r="I23" s="44">
        <v>9147129</v>
      </c>
      <c r="J23" s="43">
        <v>7960000</v>
      </c>
      <c r="K23" s="44"/>
      <c r="L23" s="43">
        <v>8983000</v>
      </c>
      <c r="M23" s="44">
        <v>-10971545</v>
      </c>
      <c r="N23" s="43"/>
      <c r="O23" s="44"/>
      <c r="P23" s="43">
        <f t="shared" si="5"/>
        <v>22621000</v>
      </c>
      <c r="Q23" s="44">
        <f t="shared" si="6"/>
        <v>-1824416</v>
      </c>
      <c r="R23" s="24">
        <f t="shared" si="7"/>
        <v>12.85175879396985</v>
      </c>
      <c r="S23" s="25">
        <f t="shared" si="8"/>
        <v>0</v>
      </c>
      <c r="T23" s="24">
        <f t="shared" si="9"/>
        <v>45.241999999999997</v>
      </c>
      <c r="U23" s="26">
        <f t="shared" si="10"/>
        <v>-3.6488319999999996</v>
      </c>
      <c r="V23" s="43">
        <v>11761000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8259000</v>
      </c>
      <c r="C28" s="39">
        <f t="shared" si="11"/>
        <v>0</v>
      </c>
      <c r="D28" s="39">
        <f t="shared" si="11"/>
        <v>0</v>
      </c>
      <c r="E28" s="39">
        <f t="shared" si="11"/>
        <v>8259000</v>
      </c>
      <c r="F28" s="40">
        <f t="shared" si="11"/>
        <v>6759000</v>
      </c>
      <c r="G28" s="41">
        <f t="shared" si="11"/>
        <v>6759000</v>
      </c>
      <c r="H28" s="40">
        <f t="shared" si="11"/>
        <v>701000</v>
      </c>
      <c r="I28" s="41">
        <f t="shared" si="11"/>
        <v>66468</v>
      </c>
      <c r="J28" s="40">
        <f t="shared" si="11"/>
        <v>683000</v>
      </c>
      <c r="K28" s="41">
        <f t="shared" si="11"/>
        <v>0</v>
      </c>
      <c r="L28" s="40">
        <f t="shared" si="11"/>
        <v>1512000</v>
      </c>
      <c r="M28" s="41">
        <f t="shared" si="11"/>
        <v>-2969000</v>
      </c>
      <c r="N28" s="40">
        <f t="shared" si="11"/>
        <v>0</v>
      </c>
      <c r="O28" s="41">
        <f t="shared" si="11"/>
        <v>0</v>
      </c>
      <c r="P28" s="40">
        <f t="shared" si="11"/>
        <v>2896000</v>
      </c>
      <c r="Q28" s="41">
        <f t="shared" si="11"/>
        <v>-2902532</v>
      </c>
      <c r="R28" s="20">
        <f t="shared" si="7"/>
        <v>121.37628111273793</v>
      </c>
      <c r="S28" s="21">
        <f t="shared" si="8"/>
        <v>0</v>
      </c>
      <c r="T28" s="20">
        <f t="shared" si="9"/>
        <v>35.064777818137784</v>
      </c>
      <c r="U28" s="22">
        <f t="shared" si="10"/>
        <v>-35.143867296282842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119000</v>
      </c>
      <c r="I31" s="44">
        <v>66468</v>
      </c>
      <c r="J31" s="43">
        <v>79000</v>
      </c>
      <c r="K31" s="44"/>
      <c r="L31" s="43">
        <v>20000</v>
      </c>
      <c r="M31" s="44"/>
      <c r="N31" s="43"/>
      <c r="O31" s="44"/>
      <c r="P31" s="43">
        <f t="shared" si="5"/>
        <v>218000</v>
      </c>
      <c r="Q31" s="44">
        <f t="shared" si="6"/>
        <v>66468</v>
      </c>
      <c r="R31" s="24">
        <f t="shared" si="7"/>
        <v>-74.683544303797461</v>
      </c>
      <c r="S31" s="25">
        <f t="shared" si="8"/>
        <v>0</v>
      </c>
      <c r="T31" s="24">
        <f t="shared" si="9"/>
        <v>11.473684210526315</v>
      </c>
      <c r="U31" s="26">
        <f t="shared" si="10"/>
        <v>3.498315789473684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2359000</v>
      </c>
      <c r="C33" s="42"/>
      <c r="D33" s="42"/>
      <c r="E33" s="42">
        <f t="shared" si="4"/>
        <v>2359000</v>
      </c>
      <c r="F33" s="43">
        <v>2359000</v>
      </c>
      <c r="G33" s="44">
        <v>2359000</v>
      </c>
      <c r="H33" s="43">
        <v>582000</v>
      </c>
      <c r="I33" s="44"/>
      <c r="J33" s="43">
        <v>604000</v>
      </c>
      <c r="K33" s="44"/>
      <c r="L33" s="43"/>
      <c r="M33" s="44">
        <v>-1769000</v>
      </c>
      <c r="N33" s="43"/>
      <c r="O33" s="44"/>
      <c r="P33" s="43">
        <f t="shared" si="5"/>
        <v>1186000</v>
      </c>
      <c r="Q33" s="44">
        <f t="shared" si="6"/>
        <v>-1769000</v>
      </c>
      <c r="R33" s="24">
        <f t="shared" si="7"/>
        <v>-100</v>
      </c>
      <c r="S33" s="25">
        <f t="shared" si="8"/>
        <v>0</v>
      </c>
      <c r="T33" s="24">
        <f t="shared" si="9"/>
        <v>50.275540483255618</v>
      </c>
      <c r="U33" s="26">
        <f t="shared" si="10"/>
        <v>-74.989402289105556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2500000</v>
      </c>
      <c r="G36" s="44">
        <v>2500000</v>
      </c>
      <c r="H36" s="43"/>
      <c r="I36" s="44"/>
      <c r="J36" s="43"/>
      <c r="K36" s="44"/>
      <c r="L36" s="43">
        <v>1492000</v>
      </c>
      <c r="M36" s="44">
        <v>-1200000</v>
      </c>
      <c r="N36" s="43"/>
      <c r="O36" s="44"/>
      <c r="P36" s="43">
        <f t="shared" si="5"/>
        <v>1492000</v>
      </c>
      <c r="Q36" s="44">
        <f t="shared" si="6"/>
        <v>-1200000</v>
      </c>
      <c r="R36" s="24">
        <f t="shared" si="7"/>
        <v>0</v>
      </c>
      <c r="S36" s="25">
        <f t="shared" si="8"/>
        <v>0</v>
      </c>
      <c r="T36" s="24">
        <f t="shared" si="9"/>
        <v>37.299999999999997</v>
      </c>
      <c r="U36" s="26">
        <f t="shared" si="10"/>
        <v>-30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52281000</v>
      </c>
      <c r="C43" s="45">
        <f t="shared" si="20"/>
        <v>0</v>
      </c>
      <c r="D43" s="45">
        <f t="shared" si="20"/>
        <v>0</v>
      </c>
      <c r="E43" s="45">
        <f t="shared" si="20"/>
        <v>52281000</v>
      </c>
      <c r="F43" s="46">
        <f t="shared" si="20"/>
        <v>47625000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52281000</v>
      </c>
      <c r="C44" s="39">
        <f t="shared" si="22"/>
        <v>0</v>
      </c>
      <c r="D44" s="39">
        <f t="shared" si="22"/>
        <v>0</v>
      </c>
      <c r="E44" s="39">
        <f t="shared" si="22"/>
        <v>52281000</v>
      </c>
      <c r="F44" s="40">
        <f t="shared" si="22"/>
        <v>47625000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51281000</v>
      </c>
      <c r="C46" s="42"/>
      <c r="D46" s="42"/>
      <c r="E46" s="42">
        <f t="shared" si="13"/>
        <v>51281000</v>
      </c>
      <c r="F46" s="43">
        <v>46625000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654049000</v>
      </c>
      <c r="C61" s="39">
        <f t="shared" si="26"/>
        <v>0</v>
      </c>
      <c r="D61" s="39">
        <f t="shared" si="26"/>
        <v>0</v>
      </c>
      <c r="E61" s="39">
        <f t="shared" si="26"/>
        <v>654049000</v>
      </c>
      <c r="F61" s="40">
        <f t="shared" si="26"/>
        <v>561011000</v>
      </c>
      <c r="G61" s="41">
        <f t="shared" si="26"/>
        <v>498307000</v>
      </c>
      <c r="H61" s="40">
        <f t="shared" si="26"/>
        <v>101906000</v>
      </c>
      <c r="I61" s="41">
        <f t="shared" si="26"/>
        <v>75676472</v>
      </c>
      <c r="J61" s="40">
        <f t="shared" si="26"/>
        <v>221785000</v>
      </c>
      <c r="K61" s="41">
        <f t="shared" si="26"/>
        <v>0</v>
      </c>
      <c r="L61" s="40">
        <f t="shared" si="26"/>
        <v>82095000</v>
      </c>
      <c r="M61" s="41">
        <f t="shared" si="26"/>
        <v>-172884198</v>
      </c>
      <c r="N61" s="40">
        <f t="shared" si="26"/>
        <v>0</v>
      </c>
      <c r="O61" s="41">
        <f t="shared" si="26"/>
        <v>0</v>
      </c>
      <c r="P61" s="40">
        <f t="shared" si="26"/>
        <v>405786000</v>
      </c>
      <c r="Q61" s="41">
        <f t="shared" si="26"/>
        <v>-97207726</v>
      </c>
      <c r="R61" s="20">
        <f t="shared" si="16"/>
        <v>-62.984421849989857</v>
      </c>
      <c r="S61" s="21">
        <f t="shared" si="17"/>
        <v>0</v>
      </c>
      <c r="T61" s="20">
        <f t="shared" si="18"/>
        <v>62.042140573565582</v>
      </c>
      <c r="U61" s="22">
        <f t="shared" si="19"/>
        <v>-14.862453118955921</v>
      </c>
      <c r="V61" s="40">
        <f t="shared" ref="V61:W61" si="27">+V8+V43</f>
        <v>26761000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654049000</v>
      </c>
      <c r="C65" s="48">
        <f t="shared" si="30"/>
        <v>0</v>
      </c>
      <c r="D65" s="48">
        <f t="shared" si="30"/>
        <v>0</v>
      </c>
      <c r="E65" s="48">
        <f t="shared" si="30"/>
        <v>654049000</v>
      </c>
      <c r="F65" s="49">
        <f t="shared" si="30"/>
        <v>561011000</v>
      </c>
      <c r="G65" s="50">
        <f t="shared" si="30"/>
        <v>498307000</v>
      </c>
      <c r="H65" s="49">
        <f t="shared" si="30"/>
        <v>101906000</v>
      </c>
      <c r="I65" s="50">
        <f t="shared" si="30"/>
        <v>75676472</v>
      </c>
      <c r="J65" s="49">
        <f t="shared" si="30"/>
        <v>221785000</v>
      </c>
      <c r="K65" s="50">
        <f t="shared" si="30"/>
        <v>0</v>
      </c>
      <c r="L65" s="49">
        <f t="shared" si="30"/>
        <v>82095000</v>
      </c>
      <c r="M65" s="51">
        <f t="shared" si="30"/>
        <v>-172884198</v>
      </c>
      <c r="N65" s="49">
        <f t="shared" si="30"/>
        <v>0</v>
      </c>
      <c r="O65" s="50">
        <f t="shared" si="30"/>
        <v>0</v>
      </c>
      <c r="P65" s="49">
        <f t="shared" si="30"/>
        <v>405786000</v>
      </c>
      <c r="Q65" s="50">
        <f t="shared" si="30"/>
        <v>-97207726</v>
      </c>
      <c r="R65" s="34">
        <f t="shared" si="16"/>
        <v>-62.984421849989857</v>
      </c>
      <c r="S65" s="35">
        <f t="shared" si="17"/>
        <v>0</v>
      </c>
      <c r="T65" s="34">
        <f t="shared" si="18"/>
        <v>62.042140573565582</v>
      </c>
      <c r="U65" s="35">
        <f t="shared" si="19"/>
        <v>-14.862453118955921</v>
      </c>
      <c r="V65" s="49">
        <f>+V61+V62</f>
        <v>26761000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234004000</v>
      </c>
      <c r="C8" s="36">
        <f t="shared" si="0"/>
        <v>22998000</v>
      </c>
      <c r="D8" s="36">
        <f t="shared" si="0"/>
        <v>0</v>
      </c>
      <c r="E8" s="36">
        <f t="shared" si="0"/>
        <v>257002000</v>
      </c>
      <c r="F8" s="37">
        <f t="shared" si="0"/>
        <v>226902000</v>
      </c>
      <c r="G8" s="38">
        <f t="shared" si="0"/>
        <v>187108000</v>
      </c>
      <c r="H8" s="37">
        <f t="shared" si="0"/>
        <v>6339000</v>
      </c>
      <c r="I8" s="38">
        <f t="shared" si="0"/>
        <v>2975822</v>
      </c>
      <c r="J8" s="37">
        <f t="shared" si="0"/>
        <v>48234000</v>
      </c>
      <c r="K8" s="38">
        <f t="shared" si="0"/>
        <v>17133813</v>
      </c>
      <c r="L8" s="37">
        <f t="shared" si="0"/>
        <v>35812000</v>
      </c>
      <c r="M8" s="38">
        <f t="shared" si="0"/>
        <v>48203223</v>
      </c>
      <c r="N8" s="37">
        <f t="shared" si="0"/>
        <v>0</v>
      </c>
      <c r="O8" s="38">
        <f t="shared" si="0"/>
        <v>0</v>
      </c>
      <c r="P8" s="37">
        <f t="shared" si="0"/>
        <v>90385000</v>
      </c>
      <c r="Q8" s="38">
        <f t="shared" si="0"/>
        <v>68312858</v>
      </c>
      <c r="R8" s="16">
        <f>IF(($J8       =0),0,((($L8       -$J8       )/$J8       )*100))</f>
        <v>-25.75361777998922</v>
      </c>
      <c r="S8" s="17">
        <f>IF(($K8       =0),0,((($M8       -$K8       )/$K8       )*100))</f>
        <v>181.3338922281923</v>
      </c>
      <c r="T8" s="16">
        <f>IF(($E8       =0),0,(($P8       /$E8       )*100))</f>
        <v>35.168987011774227</v>
      </c>
      <c r="U8" s="18">
        <f>IF(($E8       =0),0,(($Q8       /$E8       )*100))</f>
        <v>26.580671745745171</v>
      </c>
      <c r="V8" s="37">
        <f t="shared" ref="V8:W8" si="1">+V9+V28</f>
        <v>2858000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223398000</v>
      </c>
      <c r="C9" s="39">
        <f t="shared" si="2"/>
        <v>22998000</v>
      </c>
      <c r="D9" s="39">
        <f t="shared" si="2"/>
        <v>0</v>
      </c>
      <c r="E9" s="39">
        <f t="shared" si="2"/>
        <v>246396000</v>
      </c>
      <c r="F9" s="40">
        <f t="shared" si="2"/>
        <v>216296000</v>
      </c>
      <c r="G9" s="41">
        <f t="shared" si="2"/>
        <v>176502000</v>
      </c>
      <c r="H9" s="40">
        <f t="shared" si="2"/>
        <v>5905000</v>
      </c>
      <c r="I9" s="41">
        <f t="shared" si="2"/>
        <v>2744551</v>
      </c>
      <c r="J9" s="40">
        <f t="shared" si="2"/>
        <v>45976000</v>
      </c>
      <c r="K9" s="41">
        <f t="shared" si="2"/>
        <v>13246747</v>
      </c>
      <c r="L9" s="40">
        <f t="shared" si="2"/>
        <v>33556000</v>
      </c>
      <c r="M9" s="41">
        <f t="shared" si="2"/>
        <v>46708634</v>
      </c>
      <c r="N9" s="40">
        <f t="shared" si="2"/>
        <v>0</v>
      </c>
      <c r="O9" s="41">
        <f t="shared" si="2"/>
        <v>0</v>
      </c>
      <c r="P9" s="40">
        <f t="shared" si="2"/>
        <v>85437000</v>
      </c>
      <c r="Q9" s="41">
        <f t="shared" si="2"/>
        <v>62699932</v>
      </c>
      <c r="R9" s="20">
        <f>IF(($J9       =0),0,((($L9       -$J9       )/$J9       )*100))</f>
        <v>-27.014094310074821</v>
      </c>
      <c r="S9" s="21">
        <f>IF(($K9       =0),0,((($M9       -$K9       )/$K9       )*100))</f>
        <v>252.60456019881713</v>
      </c>
      <c r="T9" s="20">
        <f>IF(($E9       =0),0,(($P9       /$E9       )*100))</f>
        <v>34.674670043344861</v>
      </c>
      <c r="U9" s="22">
        <f>IF(($E9       =0),0,(($Q9       /$E9       )*100))</f>
        <v>25.446814071657009</v>
      </c>
      <c r="V9" s="40">
        <f t="shared" ref="V9:W9" si="3">SUM(V10:V27)</f>
        <v>2858000</v>
      </c>
      <c r="W9" s="41">
        <f t="shared" si="3"/>
        <v>0</v>
      </c>
    </row>
    <row r="10" spans="1:23" ht="13" x14ac:dyDescent="0.3">
      <c r="A10" s="23" t="s">
        <v>36</v>
      </c>
      <c r="B10" s="42">
        <v>108271000</v>
      </c>
      <c r="C10" s="42"/>
      <c r="D10" s="42"/>
      <c r="E10" s="42">
        <f t="shared" ref="E10:E41" si="4">$B10      +$C10      +$D10</f>
        <v>108271000</v>
      </c>
      <c r="F10" s="43">
        <v>78171000</v>
      </c>
      <c r="G10" s="44">
        <v>78171000</v>
      </c>
      <c r="H10" s="43"/>
      <c r="I10" s="44"/>
      <c r="J10" s="43">
        <v>31539000</v>
      </c>
      <c r="K10" s="44">
        <v>8211704</v>
      </c>
      <c r="L10" s="43">
        <v>28395000</v>
      </c>
      <c r="M10" s="44">
        <v>35228002</v>
      </c>
      <c r="N10" s="43"/>
      <c r="O10" s="44"/>
      <c r="P10" s="43">
        <f t="shared" ref="P10:P41" si="5">$H10      +$J10      +$L10      +$N10</f>
        <v>59934000</v>
      </c>
      <c r="Q10" s="44">
        <f t="shared" ref="Q10:Q41" si="6">$I10      +$K10      +$M10      +$O10</f>
        <v>43439706</v>
      </c>
      <c r="R10" s="24">
        <f t="shared" ref="R10:R41" si="7">IF(($J10      =0),0,((($L10      -$J10      )/$J10      )*100))</f>
        <v>-9.9686102920194042</v>
      </c>
      <c r="S10" s="25">
        <f t="shared" ref="S10:S41" si="8">IF(($K10      =0),0,((($M10      -$K10      )/$K10      )*100))</f>
        <v>328.99746508154703</v>
      </c>
      <c r="T10" s="24">
        <f t="shared" ref="T10:T41" si="9">IF(($E10      =0),0,(($P10      /$E10      )*100))</f>
        <v>55.35554303553122</v>
      </c>
      <c r="U10" s="26">
        <f t="shared" ref="U10:U41" si="10">IF(($E10      =0),0,(($Q10      /$E10      )*100))</f>
        <v>40.121275318413979</v>
      </c>
      <c r="V10" s="43">
        <v>2574000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24733000</v>
      </c>
      <c r="C13" s="42"/>
      <c r="D13" s="42"/>
      <c r="E13" s="42">
        <f t="shared" si="4"/>
        <v>24733000</v>
      </c>
      <c r="F13" s="43">
        <v>24733000</v>
      </c>
      <c r="G13" s="44">
        <v>24733000</v>
      </c>
      <c r="H13" s="43"/>
      <c r="I13" s="44"/>
      <c r="J13" s="43">
        <v>8754000</v>
      </c>
      <c r="K13" s="44"/>
      <c r="L13" s="43"/>
      <c r="M13" s="44">
        <v>7672043</v>
      </c>
      <c r="N13" s="43"/>
      <c r="O13" s="44"/>
      <c r="P13" s="43">
        <f t="shared" si="5"/>
        <v>8754000</v>
      </c>
      <c r="Q13" s="44">
        <f t="shared" si="6"/>
        <v>7672043</v>
      </c>
      <c r="R13" s="24">
        <f t="shared" si="7"/>
        <v>-100</v>
      </c>
      <c r="S13" s="25">
        <f t="shared" si="8"/>
        <v>0</v>
      </c>
      <c r="T13" s="24">
        <f t="shared" si="9"/>
        <v>35.394008005498726</v>
      </c>
      <c r="U13" s="26">
        <f t="shared" si="10"/>
        <v>31.019459830995029</v>
      </c>
      <c r="V13" s="43">
        <v>284000</v>
      </c>
      <c r="W13" s="44"/>
    </row>
    <row r="14" spans="1:23" ht="13" x14ac:dyDescent="0.3">
      <c r="A14" s="23" t="s">
        <v>40</v>
      </c>
      <c r="B14" s="42">
        <v>20394000</v>
      </c>
      <c r="C14" s="42"/>
      <c r="D14" s="42"/>
      <c r="E14" s="42">
        <f t="shared" si="4"/>
        <v>20394000</v>
      </c>
      <c r="F14" s="43">
        <v>20394000</v>
      </c>
      <c r="G14" s="44">
        <v>10600000</v>
      </c>
      <c r="H14" s="43"/>
      <c r="I14" s="44"/>
      <c r="J14" s="43">
        <v>395000</v>
      </c>
      <c r="K14" s="44"/>
      <c r="L14" s="43"/>
      <c r="M14" s="44">
        <v>395000</v>
      </c>
      <c r="N14" s="43"/>
      <c r="O14" s="44"/>
      <c r="P14" s="43">
        <f t="shared" si="5"/>
        <v>395000</v>
      </c>
      <c r="Q14" s="44">
        <f t="shared" si="6"/>
        <v>395000</v>
      </c>
      <c r="R14" s="24">
        <f t="shared" si="7"/>
        <v>-100</v>
      </c>
      <c r="S14" s="25">
        <f t="shared" si="8"/>
        <v>0</v>
      </c>
      <c r="T14" s="24">
        <f t="shared" si="9"/>
        <v>1.9368441698538785</v>
      </c>
      <c r="U14" s="26">
        <f t="shared" si="10"/>
        <v>1.9368441698538785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22998000</v>
      </c>
      <c r="D20" s="42"/>
      <c r="E20" s="42">
        <f t="shared" si="4"/>
        <v>22998000</v>
      </c>
      <c r="F20" s="43">
        <v>22998000</v>
      </c>
      <c r="G20" s="44">
        <v>22998000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70000000</v>
      </c>
      <c r="C23" s="42"/>
      <c r="D23" s="42"/>
      <c r="E23" s="42">
        <f t="shared" si="4"/>
        <v>70000000</v>
      </c>
      <c r="F23" s="43">
        <v>70000000</v>
      </c>
      <c r="G23" s="44">
        <v>40000000</v>
      </c>
      <c r="H23" s="43">
        <v>5905000</v>
      </c>
      <c r="I23" s="44">
        <v>2744551</v>
      </c>
      <c r="J23" s="43">
        <v>5288000</v>
      </c>
      <c r="K23" s="44">
        <v>5035043</v>
      </c>
      <c r="L23" s="43">
        <v>5161000</v>
      </c>
      <c r="M23" s="44">
        <v>3413589</v>
      </c>
      <c r="N23" s="43"/>
      <c r="O23" s="44"/>
      <c r="P23" s="43">
        <f t="shared" si="5"/>
        <v>16354000</v>
      </c>
      <c r="Q23" s="44">
        <f t="shared" si="6"/>
        <v>11193183</v>
      </c>
      <c r="R23" s="24">
        <f t="shared" si="7"/>
        <v>-2.4016641452344931</v>
      </c>
      <c r="S23" s="25">
        <f t="shared" si="8"/>
        <v>-32.203379395171005</v>
      </c>
      <c r="T23" s="24">
        <f t="shared" si="9"/>
        <v>23.362857142857145</v>
      </c>
      <c r="U23" s="26">
        <f t="shared" si="10"/>
        <v>15.990261428571429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10606000</v>
      </c>
      <c r="C28" s="39">
        <f t="shared" si="11"/>
        <v>0</v>
      </c>
      <c r="D28" s="39">
        <f t="shared" si="11"/>
        <v>0</v>
      </c>
      <c r="E28" s="39">
        <f t="shared" si="11"/>
        <v>10606000</v>
      </c>
      <c r="F28" s="40">
        <f t="shared" si="11"/>
        <v>10606000</v>
      </c>
      <c r="G28" s="41">
        <f t="shared" si="11"/>
        <v>10606000</v>
      </c>
      <c r="H28" s="40">
        <f t="shared" si="11"/>
        <v>434000</v>
      </c>
      <c r="I28" s="41">
        <f t="shared" si="11"/>
        <v>231271</v>
      </c>
      <c r="J28" s="40">
        <f t="shared" si="11"/>
        <v>2258000</v>
      </c>
      <c r="K28" s="41">
        <f t="shared" si="11"/>
        <v>3887066</v>
      </c>
      <c r="L28" s="40">
        <f t="shared" si="11"/>
        <v>2256000</v>
      </c>
      <c r="M28" s="41">
        <f t="shared" si="11"/>
        <v>1494589</v>
      </c>
      <c r="N28" s="40">
        <f t="shared" si="11"/>
        <v>0</v>
      </c>
      <c r="O28" s="41">
        <f t="shared" si="11"/>
        <v>0</v>
      </c>
      <c r="P28" s="40">
        <f t="shared" si="11"/>
        <v>4948000</v>
      </c>
      <c r="Q28" s="41">
        <f t="shared" si="11"/>
        <v>5612926</v>
      </c>
      <c r="R28" s="20">
        <f t="shared" si="7"/>
        <v>-8.8573959255978746E-2</v>
      </c>
      <c r="S28" s="21">
        <f t="shared" si="8"/>
        <v>-61.549688119522536</v>
      </c>
      <c r="T28" s="20">
        <f t="shared" si="9"/>
        <v>46.652838016217238</v>
      </c>
      <c r="U28" s="22">
        <f t="shared" si="10"/>
        <v>52.922176126720721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74000</v>
      </c>
      <c r="I31" s="44">
        <v>49058</v>
      </c>
      <c r="J31" s="43">
        <v>278000</v>
      </c>
      <c r="K31" s="44">
        <v>279974</v>
      </c>
      <c r="L31" s="43">
        <v>1903000</v>
      </c>
      <c r="M31" s="44">
        <v>148421</v>
      </c>
      <c r="N31" s="43"/>
      <c r="O31" s="44"/>
      <c r="P31" s="43">
        <f t="shared" si="5"/>
        <v>2255000</v>
      </c>
      <c r="Q31" s="44">
        <f t="shared" si="6"/>
        <v>477453</v>
      </c>
      <c r="R31" s="24">
        <f t="shared" si="7"/>
        <v>584.53237410071938</v>
      </c>
      <c r="S31" s="25">
        <f t="shared" si="8"/>
        <v>-46.98757741790309</v>
      </c>
      <c r="T31" s="24">
        <f t="shared" si="9"/>
        <v>75.166666666666671</v>
      </c>
      <c r="U31" s="26">
        <f t="shared" si="10"/>
        <v>15.915099999999999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2606000</v>
      </c>
      <c r="C33" s="42"/>
      <c r="D33" s="42"/>
      <c r="E33" s="42">
        <f t="shared" si="4"/>
        <v>2606000</v>
      </c>
      <c r="F33" s="43">
        <v>2606000</v>
      </c>
      <c r="G33" s="44">
        <v>2606000</v>
      </c>
      <c r="H33" s="43">
        <v>360000</v>
      </c>
      <c r="I33" s="44">
        <v>182213</v>
      </c>
      <c r="J33" s="43">
        <v>521000</v>
      </c>
      <c r="K33" s="44">
        <v>748747</v>
      </c>
      <c r="L33" s="43">
        <v>353000</v>
      </c>
      <c r="M33" s="44">
        <v>731295</v>
      </c>
      <c r="N33" s="43"/>
      <c r="O33" s="44"/>
      <c r="P33" s="43">
        <f t="shared" si="5"/>
        <v>1234000</v>
      </c>
      <c r="Q33" s="44">
        <f t="shared" si="6"/>
        <v>1662255</v>
      </c>
      <c r="R33" s="24">
        <f t="shared" si="7"/>
        <v>-32.245681381957773</v>
      </c>
      <c r="S33" s="25">
        <f t="shared" si="8"/>
        <v>-2.3308273689243495</v>
      </c>
      <c r="T33" s="24">
        <f t="shared" si="9"/>
        <v>47.352264006139677</v>
      </c>
      <c r="U33" s="26">
        <f t="shared" si="10"/>
        <v>63.785686876438987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1459000</v>
      </c>
      <c r="K36" s="44">
        <v>2858345</v>
      </c>
      <c r="L36" s="43"/>
      <c r="M36" s="44">
        <v>614873</v>
      </c>
      <c r="N36" s="43"/>
      <c r="O36" s="44"/>
      <c r="P36" s="43">
        <f t="shared" si="5"/>
        <v>1459000</v>
      </c>
      <c r="Q36" s="44">
        <f t="shared" si="6"/>
        <v>3473218</v>
      </c>
      <c r="R36" s="24">
        <f t="shared" si="7"/>
        <v>-100</v>
      </c>
      <c r="S36" s="25">
        <f t="shared" si="8"/>
        <v>-78.488495965322585</v>
      </c>
      <c r="T36" s="24">
        <f t="shared" si="9"/>
        <v>29.18</v>
      </c>
      <c r="U36" s="26">
        <f t="shared" si="10"/>
        <v>69.464359999999999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27736000</v>
      </c>
      <c r="C43" s="45">
        <f t="shared" si="20"/>
        <v>0</v>
      </c>
      <c r="D43" s="45">
        <f t="shared" si="20"/>
        <v>0</v>
      </c>
      <c r="E43" s="45">
        <f t="shared" si="20"/>
        <v>27736000</v>
      </c>
      <c r="F43" s="46">
        <f t="shared" si="20"/>
        <v>25399000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27736000</v>
      </c>
      <c r="C44" s="39">
        <f t="shared" si="22"/>
        <v>0</v>
      </c>
      <c r="D44" s="39">
        <f t="shared" si="22"/>
        <v>0</v>
      </c>
      <c r="E44" s="39">
        <f t="shared" si="22"/>
        <v>27736000</v>
      </c>
      <c r="F44" s="40">
        <f t="shared" si="22"/>
        <v>25399000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25736000</v>
      </c>
      <c r="C46" s="42"/>
      <c r="D46" s="42"/>
      <c r="E46" s="42">
        <f t="shared" si="13"/>
        <v>25736000</v>
      </c>
      <c r="F46" s="43">
        <v>23399000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261740000</v>
      </c>
      <c r="C61" s="39">
        <f t="shared" si="26"/>
        <v>22998000</v>
      </c>
      <c r="D61" s="39">
        <f t="shared" si="26"/>
        <v>0</v>
      </c>
      <c r="E61" s="39">
        <f t="shared" si="26"/>
        <v>284738000</v>
      </c>
      <c r="F61" s="40">
        <f t="shared" si="26"/>
        <v>252301000</v>
      </c>
      <c r="G61" s="41">
        <f t="shared" si="26"/>
        <v>187108000</v>
      </c>
      <c r="H61" s="40">
        <f t="shared" si="26"/>
        <v>6339000</v>
      </c>
      <c r="I61" s="41">
        <f t="shared" si="26"/>
        <v>2975822</v>
      </c>
      <c r="J61" s="40">
        <f t="shared" si="26"/>
        <v>48234000</v>
      </c>
      <c r="K61" s="41">
        <f t="shared" si="26"/>
        <v>17133813</v>
      </c>
      <c r="L61" s="40">
        <f t="shared" si="26"/>
        <v>35812000</v>
      </c>
      <c r="M61" s="41">
        <f t="shared" si="26"/>
        <v>48203223</v>
      </c>
      <c r="N61" s="40">
        <f t="shared" si="26"/>
        <v>0</v>
      </c>
      <c r="O61" s="41">
        <f t="shared" si="26"/>
        <v>0</v>
      </c>
      <c r="P61" s="40">
        <f t="shared" si="26"/>
        <v>90385000</v>
      </c>
      <c r="Q61" s="41">
        <f t="shared" si="26"/>
        <v>68312858</v>
      </c>
      <c r="R61" s="20">
        <f t="shared" si="16"/>
        <v>-25.75361777998922</v>
      </c>
      <c r="S61" s="21">
        <f t="shared" si="17"/>
        <v>181.3338922281923</v>
      </c>
      <c r="T61" s="20">
        <f t="shared" si="18"/>
        <v>31.743216571023186</v>
      </c>
      <c r="U61" s="22">
        <f t="shared" si="19"/>
        <v>23.991479184373002</v>
      </c>
      <c r="V61" s="40">
        <f t="shared" ref="V61:W61" si="27">+V8+V43</f>
        <v>2858000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261740000</v>
      </c>
      <c r="C65" s="48">
        <f t="shared" si="30"/>
        <v>22998000</v>
      </c>
      <c r="D65" s="48">
        <f t="shared" si="30"/>
        <v>0</v>
      </c>
      <c r="E65" s="48">
        <f t="shared" si="30"/>
        <v>284738000</v>
      </c>
      <c r="F65" s="49">
        <f t="shared" si="30"/>
        <v>252301000</v>
      </c>
      <c r="G65" s="50">
        <f t="shared" si="30"/>
        <v>187108000</v>
      </c>
      <c r="H65" s="49">
        <f t="shared" si="30"/>
        <v>6339000</v>
      </c>
      <c r="I65" s="50">
        <f t="shared" si="30"/>
        <v>2975822</v>
      </c>
      <c r="J65" s="49">
        <f t="shared" si="30"/>
        <v>48234000</v>
      </c>
      <c r="K65" s="50">
        <f t="shared" si="30"/>
        <v>17133813</v>
      </c>
      <c r="L65" s="49">
        <f t="shared" si="30"/>
        <v>35812000</v>
      </c>
      <c r="M65" s="51">
        <f t="shared" si="30"/>
        <v>48203223</v>
      </c>
      <c r="N65" s="49">
        <f t="shared" si="30"/>
        <v>0</v>
      </c>
      <c r="O65" s="50">
        <f t="shared" si="30"/>
        <v>0</v>
      </c>
      <c r="P65" s="49">
        <f t="shared" si="30"/>
        <v>90385000</v>
      </c>
      <c r="Q65" s="50">
        <f t="shared" si="30"/>
        <v>68312858</v>
      </c>
      <c r="R65" s="34">
        <f t="shared" si="16"/>
        <v>-25.75361777998922</v>
      </c>
      <c r="S65" s="35">
        <f t="shared" si="17"/>
        <v>181.3338922281923</v>
      </c>
      <c r="T65" s="34">
        <f t="shared" si="18"/>
        <v>31.743216571023186</v>
      </c>
      <c r="U65" s="35">
        <f t="shared" si="19"/>
        <v>23.991479184373002</v>
      </c>
      <c r="V65" s="49">
        <f>+V61+V62</f>
        <v>2858000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189983000</v>
      </c>
      <c r="C8" s="36">
        <f t="shared" si="0"/>
        <v>0</v>
      </c>
      <c r="D8" s="36">
        <f t="shared" si="0"/>
        <v>0</v>
      </c>
      <c r="E8" s="36">
        <f t="shared" si="0"/>
        <v>189983000</v>
      </c>
      <c r="F8" s="37">
        <f t="shared" si="0"/>
        <v>189983000</v>
      </c>
      <c r="G8" s="38">
        <f t="shared" si="0"/>
        <v>189983000</v>
      </c>
      <c r="H8" s="37">
        <f t="shared" si="0"/>
        <v>16289000</v>
      </c>
      <c r="I8" s="38">
        <f t="shared" si="0"/>
        <v>0</v>
      </c>
      <c r="J8" s="37">
        <f t="shared" si="0"/>
        <v>39916000</v>
      </c>
      <c r="K8" s="38">
        <f t="shared" si="0"/>
        <v>57466452</v>
      </c>
      <c r="L8" s="37">
        <f t="shared" si="0"/>
        <v>55485000</v>
      </c>
      <c r="M8" s="38">
        <f t="shared" si="0"/>
        <v>32262167</v>
      </c>
      <c r="N8" s="37">
        <f t="shared" si="0"/>
        <v>0</v>
      </c>
      <c r="O8" s="38">
        <f t="shared" si="0"/>
        <v>0</v>
      </c>
      <c r="P8" s="37">
        <f t="shared" si="0"/>
        <v>111690000</v>
      </c>
      <c r="Q8" s="38">
        <f t="shared" si="0"/>
        <v>89728619</v>
      </c>
      <c r="R8" s="16">
        <f>IF(($J8       =0),0,((($L8       -$J8       )/$J8       )*100))</f>
        <v>39.004409259444834</v>
      </c>
      <c r="S8" s="17">
        <f>IF(($K8       =0),0,((($M8       -$K8       )/$K8       )*100))</f>
        <v>-43.859128452892826</v>
      </c>
      <c r="T8" s="16">
        <f>IF(($E8       =0),0,(($P8       /$E8       )*100))</f>
        <v>58.789470636846453</v>
      </c>
      <c r="U8" s="18">
        <f>IF(($E8       =0),0,(($Q8       /$E8       )*100))</f>
        <v>47.229814772900738</v>
      </c>
      <c r="V8" s="37">
        <f t="shared" ref="V8:W8" si="1">+V9+V28</f>
        <v>8134000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168364000</v>
      </c>
      <c r="C9" s="39">
        <f t="shared" si="2"/>
        <v>0</v>
      </c>
      <c r="D9" s="39">
        <f t="shared" si="2"/>
        <v>0</v>
      </c>
      <c r="E9" s="39">
        <f t="shared" si="2"/>
        <v>168364000</v>
      </c>
      <c r="F9" s="40">
        <f t="shared" si="2"/>
        <v>168364000</v>
      </c>
      <c r="G9" s="41">
        <f t="shared" si="2"/>
        <v>168364000</v>
      </c>
      <c r="H9" s="40">
        <f t="shared" si="2"/>
        <v>15831000</v>
      </c>
      <c r="I9" s="41">
        <f t="shared" si="2"/>
        <v>0</v>
      </c>
      <c r="J9" s="40">
        <f t="shared" si="2"/>
        <v>35109000</v>
      </c>
      <c r="K9" s="41">
        <f t="shared" si="2"/>
        <v>54259814</v>
      </c>
      <c r="L9" s="40">
        <f t="shared" si="2"/>
        <v>48192000</v>
      </c>
      <c r="M9" s="41">
        <f t="shared" si="2"/>
        <v>25670024</v>
      </c>
      <c r="N9" s="40">
        <f t="shared" si="2"/>
        <v>0</v>
      </c>
      <c r="O9" s="41">
        <f t="shared" si="2"/>
        <v>0</v>
      </c>
      <c r="P9" s="40">
        <f t="shared" si="2"/>
        <v>99132000</v>
      </c>
      <c r="Q9" s="41">
        <f t="shared" si="2"/>
        <v>79929838</v>
      </c>
      <c r="R9" s="20">
        <f>IF(($J9       =0),0,((($L9       -$J9       )/$J9       )*100))</f>
        <v>37.263949414679999</v>
      </c>
      <c r="S9" s="21">
        <f>IF(($K9       =0),0,((($M9       -$K9       )/$K9       )*100))</f>
        <v>-52.690541843729875</v>
      </c>
      <c r="T9" s="20">
        <f>IF(($E9       =0),0,(($P9       /$E9       )*100))</f>
        <v>58.879570454491457</v>
      </c>
      <c r="U9" s="22">
        <f>IF(($E9       =0),0,(($Q9       /$E9       )*100))</f>
        <v>47.474423273383856</v>
      </c>
      <c r="V9" s="40">
        <f t="shared" ref="V9:W9" si="3">SUM(V10:V27)</f>
        <v>8134000</v>
      </c>
      <c r="W9" s="41">
        <f t="shared" si="3"/>
        <v>0</v>
      </c>
    </row>
    <row r="10" spans="1:23" ht="13" x14ac:dyDescent="0.3">
      <c r="A10" s="23" t="s">
        <v>36</v>
      </c>
      <c r="B10" s="42">
        <v>97509000</v>
      </c>
      <c r="C10" s="42"/>
      <c r="D10" s="42"/>
      <c r="E10" s="42">
        <f t="shared" ref="E10:E41" si="4">$B10      +$C10      +$D10</f>
        <v>97509000</v>
      </c>
      <c r="F10" s="43">
        <v>97509000</v>
      </c>
      <c r="G10" s="44">
        <v>97509000</v>
      </c>
      <c r="H10" s="43">
        <v>11847000</v>
      </c>
      <c r="I10" s="44"/>
      <c r="J10" s="43">
        <v>10188000</v>
      </c>
      <c r="K10" s="44">
        <v>15782058</v>
      </c>
      <c r="L10" s="43">
        <v>26369000</v>
      </c>
      <c r="M10" s="44">
        <v>25585262</v>
      </c>
      <c r="N10" s="43"/>
      <c r="O10" s="44"/>
      <c r="P10" s="43">
        <f t="shared" ref="P10:P41" si="5">$H10      +$J10      +$L10      +$N10</f>
        <v>48404000</v>
      </c>
      <c r="Q10" s="44">
        <f t="shared" ref="Q10:Q41" si="6">$I10      +$K10      +$M10      +$O10</f>
        <v>41367320</v>
      </c>
      <c r="R10" s="24">
        <f t="shared" ref="R10:R41" si="7">IF(($J10      =0),0,((($L10      -$J10      )/$J10      )*100))</f>
        <v>158.82410679230469</v>
      </c>
      <c r="S10" s="25">
        <f t="shared" ref="S10:S41" si="8">IF(($K10      =0),0,((($M10      -$K10      )/$K10      )*100))</f>
        <v>62.116132129282505</v>
      </c>
      <c r="T10" s="24">
        <f t="shared" ref="T10:T41" si="9">IF(($E10      =0),0,(($P10      /$E10      )*100))</f>
        <v>49.640546000881969</v>
      </c>
      <c r="U10" s="26">
        <f t="shared" ref="U10:U41" si="10">IF(($E10      =0),0,(($Q10      /$E10      )*100))</f>
        <v>42.424104441641283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>
        <v>1868000</v>
      </c>
      <c r="W13" s="44"/>
    </row>
    <row r="14" spans="1:23" ht="13" x14ac:dyDescent="0.3">
      <c r="A14" s="23" t="s">
        <v>40</v>
      </c>
      <c r="B14" s="42">
        <v>10000000</v>
      </c>
      <c r="C14" s="42"/>
      <c r="D14" s="42"/>
      <c r="E14" s="42">
        <f t="shared" si="4"/>
        <v>10000000</v>
      </c>
      <c r="F14" s="43">
        <v>10000000</v>
      </c>
      <c r="G14" s="44">
        <v>10000000</v>
      </c>
      <c r="H14" s="43">
        <v>3984000</v>
      </c>
      <c r="I14" s="44"/>
      <c r="J14" s="43">
        <v>260000</v>
      </c>
      <c r="K14" s="44">
        <v>13702024</v>
      </c>
      <c r="L14" s="43"/>
      <c r="M14" s="44">
        <v>-11412885</v>
      </c>
      <c r="N14" s="43"/>
      <c r="O14" s="44"/>
      <c r="P14" s="43">
        <f t="shared" si="5"/>
        <v>4244000</v>
      </c>
      <c r="Q14" s="44">
        <f t="shared" si="6"/>
        <v>2289139</v>
      </c>
      <c r="R14" s="24">
        <f t="shared" si="7"/>
        <v>-100</v>
      </c>
      <c r="S14" s="25">
        <f t="shared" si="8"/>
        <v>-183.29342438752116</v>
      </c>
      <c r="T14" s="24">
        <f t="shared" si="9"/>
        <v>42.44</v>
      </c>
      <c r="U14" s="26">
        <f t="shared" si="10"/>
        <v>22.891390000000001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60855000</v>
      </c>
      <c r="C23" s="42"/>
      <c r="D23" s="42"/>
      <c r="E23" s="42">
        <f t="shared" si="4"/>
        <v>60855000</v>
      </c>
      <c r="F23" s="43">
        <v>60855000</v>
      </c>
      <c r="G23" s="44">
        <v>60855000</v>
      </c>
      <c r="H23" s="43"/>
      <c r="I23" s="44"/>
      <c r="J23" s="43">
        <v>24661000</v>
      </c>
      <c r="K23" s="44">
        <v>24775732</v>
      </c>
      <c r="L23" s="43">
        <v>21823000</v>
      </c>
      <c r="M23" s="44">
        <v>11497647</v>
      </c>
      <c r="N23" s="43"/>
      <c r="O23" s="44"/>
      <c r="P23" s="43">
        <f t="shared" si="5"/>
        <v>46484000</v>
      </c>
      <c r="Q23" s="44">
        <f t="shared" si="6"/>
        <v>36273379</v>
      </c>
      <c r="R23" s="24">
        <f t="shared" si="7"/>
        <v>-11.508049146425531</v>
      </c>
      <c r="S23" s="25">
        <f t="shared" si="8"/>
        <v>-53.5931087727297</v>
      </c>
      <c r="T23" s="24">
        <f t="shared" si="9"/>
        <v>76.384849231780464</v>
      </c>
      <c r="U23" s="26">
        <f t="shared" si="10"/>
        <v>59.606242708076572</v>
      </c>
      <c r="V23" s="43">
        <v>6266000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21619000</v>
      </c>
      <c r="C28" s="39">
        <f t="shared" si="11"/>
        <v>0</v>
      </c>
      <c r="D28" s="39">
        <f t="shared" si="11"/>
        <v>0</v>
      </c>
      <c r="E28" s="39">
        <f t="shared" si="11"/>
        <v>21619000</v>
      </c>
      <c r="F28" s="40">
        <f t="shared" si="11"/>
        <v>21619000</v>
      </c>
      <c r="G28" s="41">
        <f t="shared" si="11"/>
        <v>21619000</v>
      </c>
      <c r="H28" s="40">
        <f t="shared" si="11"/>
        <v>458000</v>
      </c>
      <c r="I28" s="41">
        <f t="shared" si="11"/>
        <v>0</v>
      </c>
      <c r="J28" s="40">
        <f t="shared" si="11"/>
        <v>4807000</v>
      </c>
      <c r="K28" s="41">
        <f t="shared" si="11"/>
        <v>3206638</v>
      </c>
      <c r="L28" s="40">
        <f t="shared" si="11"/>
        <v>7293000</v>
      </c>
      <c r="M28" s="41">
        <f t="shared" si="11"/>
        <v>6592143</v>
      </c>
      <c r="N28" s="40">
        <f t="shared" si="11"/>
        <v>0</v>
      </c>
      <c r="O28" s="41">
        <f t="shared" si="11"/>
        <v>0</v>
      </c>
      <c r="P28" s="40">
        <f t="shared" si="11"/>
        <v>12558000</v>
      </c>
      <c r="Q28" s="41">
        <f t="shared" si="11"/>
        <v>9798781</v>
      </c>
      <c r="R28" s="20">
        <f t="shared" si="7"/>
        <v>51.716247139588098</v>
      </c>
      <c r="S28" s="21">
        <f t="shared" si="8"/>
        <v>105.57802283887361</v>
      </c>
      <c r="T28" s="20">
        <f t="shared" si="9"/>
        <v>58.08779314491882</v>
      </c>
      <c r="U28" s="22">
        <f t="shared" si="10"/>
        <v>45.324857764003887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269000</v>
      </c>
      <c r="I31" s="44"/>
      <c r="J31" s="43">
        <v>571000</v>
      </c>
      <c r="K31" s="44">
        <v>777491</v>
      </c>
      <c r="L31" s="43">
        <v>287000</v>
      </c>
      <c r="M31" s="44">
        <v>477999</v>
      </c>
      <c r="N31" s="43"/>
      <c r="O31" s="44"/>
      <c r="P31" s="43">
        <f t="shared" si="5"/>
        <v>1127000</v>
      </c>
      <c r="Q31" s="44">
        <f t="shared" si="6"/>
        <v>1255490</v>
      </c>
      <c r="R31" s="24">
        <f t="shared" si="7"/>
        <v>-49.737302977232922</v>
      </c>
      <c r="S31" s="25">
        <f t="shared" si="8"/>
        <v>-38.520317276984557</v>
      </c>
      <c r="T31" s="24">
        <f t="shared" si="9"/>
        <v>37.566666666666663</v>
      </c>
      <c r="U31" s="26">
        <f t="shared" si="10"/>
        <v>41.849666666666671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2619000</v>
      </c>
      <c r="C33" s="42"/>
      <c r="D33" s="42"/>
      <c r="E33" s="42">
        <f t="shared" si="4"/>
        <v>2619000</v>
      </c>
      <c r="F33" s="43">
        <v>2619000</v>
      </c>
      <c r="G33" s="44">
        <v>2619000</v>
      </c>
      <c r="H33" s="43">
        <v>189000</v>
      </c>
      <c r="I33" s="44"/>
      <c r="J33" s="43">
        <v>464000</v>
      </c>
      <c r="K33" s="44">
        <v>2429147</v>
      </c>
      <c r="L33" s="43">
        <v>759000</v>
      </c>
      <c r="M33" s="44"/>
      <c r="N33" s="43"/>
      <c r="O33" s="44"/>
      <c r="P33" s="43">
        <f t="shared" si="5"/>
        <v>1412000</v>
      </c>
      <c r="Q33" s="44">
        <f t="shared" si="6"/>
        <v>2429147</v>
      </c>
      <c r="R33" s="24">
        <f t="shared" si="7"/>
        <v>63.577586206896555</v>
      </c>
      <c r="S33" s="25">
        <f t="shared" si="8"/>
        <v>-100</v>
      </c>
      <c r="T33" s="24">
        <f t="shared" si="9"/>
        <v>53.913707521954947</v>
      </c>
      <c r="U33" s="26">
        <f t="shared" si="10"/>
        <v>92.75093547155403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16000000</v>
      </c>
      <c r="C37" s="42"/>
      <c r="D37" s="42"/>
      <c r="E37" s="42">
        <f t="shared" si="4"/>
        <v>16000000</v>
      </c>
      <c r="F37" s="43">
        <v>16000000</v>
      </c>
      <c r="G37" s="44">
        <v>16000000</v>
      </c>
      <c r="H37" s="43"/>
      <c r="I37" s="44"/>
      <c r="J37" s="43">
        <v>3772000</v>
      </c>
      <c r="K37" s="44"/>
      <c r="L37" s="43">
        <v>6247000</v>
      </c>
      <c r="M37" s="44">
        <v>6114144</v>
      </c>
      <c r="N37" s="43"/>
      <c r="O37" s="44"/>
      <c r="P37" s="43">
        <f t="shared" si="5"/>
        <v>10019000</v>
      </c>
      <c r="Q37" s="44">
        <f t="shared" si="6"/>
        <v>6114144</v>
      </c>
      <c r="R37" s="24">
        <f t="shared" si="7"/>
        <v>65.615058324496289</v>
      </c>
      <c r="S37" s="25">
        <f t="shared" si="8"/>
        <v>0</v>
      </c>
      <c r="T37" s="24">
        <f t="shared" si="9"/>
        <v>62.618749999999999</v>
      </c>
      <c r="U37" s="26">
        <f t="shared" si="10"/>
        <v>38.2134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43665000</v>
      </c>
      <c r="C43" s="45">
        <f t="shared" si="20"/>
        <v>0</v>
      </c>
      <c r="D43" s="45">
        <f t="shared" si="20"/>
        <v>0</v>
      </c>
      <c r="E43" s="45">
        <f t="shared" si="20"/>
        <v>43665000</v>
      </c>
      <c r="F43" s="46">
        <f t="shared" si="20"/>
        <v>43605000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43665000</v>
      </c>
      <c r="C44" s="39">
        <f t="shared" si="22"/>
        <v>0</v>
      </c>
      <c r="D44" s="39">
        <f t="shared" si="22"/>
        <v>0</v>
      </c>
      <c r="E44" s="39">
        <f t="shared" si="22"/>
        <v>43665000</v>
      </c>
      <c r="F44" s="40">
        <f t="shared" si="22"/>
        <v>43605000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42000000</v>
      </c>
      <c r="C45" s="42"/>
      <c r="D45" s="42"/>
      <c r="E45" s="42">
        <f t="shared" si="13"/>
        <v>42000000</v>
      </c>
      <c r="F45" s="43">
        <v>42000000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665000</v>
      </c>
      <c r="C46" s="42"/>
      <c r="D46" s="42"/>
      <c r="E46" s="42">
        <f t="shared" si="13"/>
        <v>665000</v>
      </c>
      <c r="F46" s="43">
        <v>605000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233648000</v>
      </c>
      <c r="C61" s="39">
        <f t="shared" si="26"/>
        <v>0</v>
      </c>
      <c r="D61" s="39">
        <f t="shared" si="26"/>
        <v>0</v>
      </c>
      <c r="E61" s="39">
        <f t="shared" si="26"/>
        <v>233648000</v>
      </c>
      <c r="F61" s="40">
        <f t="shared" si="26"/>
        <v>233588000</v>
      </c>
      <c r="G61" s="41">
        <f t="shared" si="26"/>
        <v>189983000</v>
      </c>
      <c r="H61" s="40">
        <f t="shared" si="26"/>
        <v>16289000</v>
      </c>
      <c r="I61" s="41">
        <f t="shared" si="26"/>
        <v>0</v>
      </c>
      <c r="J61" s="40">
        <f t="shared" si="26"/>
        <v>39916000</v>
      </c>
      <c r="K61" s="41">
        <f t="shared" si="26"/>
        <v>57466452</v>
      </c>
      <c r="L61" s="40">
        <f t="shared" si="26"/>
        <v>55485000</v>
      </c>
      <c r="M61" s="41">
        <f t="shared" si="26"/>
        <v>32262167</v>
      </c>
      <c r="N61" s="40">
        <f t="shared" si="26"/>
        <v>0</v>
      </c>
      <c r="O61" s="41">
        <f t="shared" si="26"/>
        <v>0</v>
      </c>
      <c r="P61" s="40">
        <f t="shared" si="26"/>
        <v>111690000</v>
      </c>
      <c r="Q61" s="41">
        <f t="shared" si="26"/>
        <v>89728619</v>
      </c>
      <c r="R61" s="20">
        <f t="shared" si="16"/>
        <v>39.004409259444834</v>
      </c>
      <c r="S61" s="21">
        <f t="shared" si="17"/>
        <v>-43.859128452892826</v>
      </c>
      <c r="T61" s="20">
        <f t="shared" si="18"/>
        <v>47.802677532013973</v>
      </c>
      <c r="U61" s="22">
        <f t="shared" si="19"/>
        <v>38.403332791207283</v>
      </c>
      <c r="V61" s="40">
        <f t="shared" ref="V61:W61" si="27">+V8+V43</f>
        <v>8134000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233648000</v>
      </c>
      <c r="C65" s="48">
        <f t="shared" si="30"/>
        <v>0</v>
      </c>
      <c r="D65" s="48">
        <f t="shared" si="30"/>
        <v>0</v>
      </c>
      <c r="E65" s="48">
        <f t="shared" si="30"/>
        <v>233648000</v>
      </c>
      <c r="F65" s="49">
        <f t="shared" si="30"/>
        <v>233588000</v>
      </c>
      <c r="G65" s="50">
        <f t="shared" si="30"/>
        <v>189983000</v>
      </c>
      <c r="H65" s="49">
        <f t="shared" si="30"/>
        <v>16289000</v>
      </c>
      <c r="I65" s="50">
        <f t="shared" si="30"/>
        <v>0</v>
      </c>
      <c r="J65" s="49">
        <f t="shared" si="30"/>
        <v>39916000</v>
      </c>
      <c r="K65" s="50">
        <f t="shared" si="30"/>
        <v>57466452</v>
      </c>
      <c r="L65" s="49">
        <f t="shared" si="30"/>
        <v>55485000</v>
      </c>
      <c r="M65" s="51">
        <f t="shared" si="30"/>
        <v>32262167</v>
      </c>
      <c r="N65" s="49">
        <f t="shared" si="30"/>
        <v>0</v>
      </c>
      <c r="O65" s="50">
        <f t="shared" si="30"/>
        <v>0</v>
      </c>
      <c r="P65" s="49">
        <f t="shared" si="30"/>
        <v>111690000</v>
      </c>
      <c r="Q65" s="50">
        <f t="shared" si="30"/>
        <v>89728619</v>
      </c>
      <c r="R65" s="34">
        <f t="shared" si="16"/>
        <v>39.004409259444834</v>
      </c>
      <c r="S65" s="35">
        <f t="shared" si="17"/>
        <v>-43.859128452892826</v>
      </c>
      <c r="T65" s="34">
        <f t="shared" si="18"/>
        <v>47.802677532013973</v>
      </c>
      <c r="U65" s="35">
        <f t="shared" si="19"/>
        <v>38.403332791207283</v>
      </c>
      <c r="V65" s="49">
        <f>+V61+V62</f>
        <v>8134000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610426000</v>
      </c>
      <c r="C8" s="36">
        <f t="shared" si="0"/>
        <v>0</v>
      </c>
      <c r="D8" s="36">
        <f t="shared" si="0"/>
        <v>0</v>
      </c>
      <c r="E8" s="36">
        <f t="shared" si="0"/>
        <v>610426000</v>
      </c>
      <c r="F8" s="37">
        <f t="shared" si="0"/>
        <v>610426000</v>
      </c>
      <c r="G8" s="38">
        <f t="shared" si="0"/>
        <v>610426000</v>
      </c>
      <c r="H8" s="37">
        <f t="shared" si="0"/>
        <v>42227000</v>
      </c>
      <c r="I8" s="38">
        <f t="shared" si="0"/>
        <v>29896523</v>
      </c>
      <c r="J8" s="37">
        <f t="shared" si="0"/>
        <v>134424000</v>
      </c>
      <c r="K8" s="38">
        <f t="shared" si="0"/>
        <v>154209363</v>
      </c>
      <c r="L8" s="37">
        <f t="shared" si="0"/>
        <v>58169000</v>
      </c>
      <c r="M8" s="38">
        <f t="shared" si="0"/>
        <v>64916992</v>
      </c>
      <c r="N8" s="37">
        <f t="shared" si="0"/>
        <v>0</v>
      </c>
      <c r="O8" s="38">
        <f t="shared" si="0"/>
        <v>0</v>
      </c>
      <c r="P8" s="37">
        <f t="shared" si="0"/>
        <v>234820000</v>
      </c>
      <c r="Q8" s="38">
        <f t="shared" si="0"/>
        <v>249022878</v>
      </c>
      <c r="R8" s="16">
        <f>IF(($J8       =0),0,((($L8       -$J8       )/$J8       )*100))</f>
        <v>-56.72722132952449</v>
      </c>
      <c r="S8" s="17">
        <f>IF(($K8       =0),0,((($M8       -$K8       )/$K8       )*100))</f>
        <v>-57.903339500857676</v>
      </c>
      <c r="T8" s="16">
        <f>IF(($E8       =0),0,(($P8       /$E8       )*100))</f>
        <v>38.468217277769952</v>
      </c>
      <c r="U8" s="18">
        <f>IF(($E8       =0),0,(($Q8       /$E8       )*100))</f>
        <v>40.794933046757507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605377000</v>
      </c>
      <c r="C9" s="39">
        <f t="shared" si="2"/>
        <v>0</v>
      </c>
      <c r="D9" s="39">
        <f t="shared" si="2"/>
        <v>0</v>
      </c>
      <c r="E9" s="39">
        <f t="shared" si="2"/>
        <v>605377000</v>
      </c>
      <c r="F9" s="40">
        <f t="shared" si="2"/>
        <v>605377000</v>
      </c>
      <c r="G9" s="41">
        <f t="shared" si="2"/>
        <v>605377000</v>
      </c>
      <c r="H9" s="40">
        <f t="shared" si="2"/>
        <v>41342000</v>
      </c>
      <c r="I9" s="41">
        <f t="shared" si="2"/>
        <v>29545926</v>
      </c>
      <c r="J9" s="40">
        <f t="shared" si="2"/>
        <v>132360000</v>
      </c>
      <c r="K9" s="41">
        <f t="shared" si="2"/>
        <v>151368297</v>
      </c>
      <c r="L9" s="40">
        <f t="shared" si="2"/>
        <v>57012000</v>
      </c>
      <c r="M9" s="41">
        <f t="shared" si="2"/>
        <v>63594320</v>
      </c>
      <c r="N9" s="40">
        <f t="shared" si="2"/>
        <v>0</v>
      </c>
      <c r="O9" s="41">
        <f t="shared" si="2"/>
        <v>0</v>
      </c>
      <c r="P9" s="40">
        <f t="shared" si="2"/>
        <v>230714000</v>
      </c>
      <c r="Q9" s="41">
        <f t="shared" si="2"/>
        <v>244508543</v>
      </c>
      <c r="R9" s="20">
        <f>IF(($J9       =0),0,((($L9       -$J9       )/$J9       )*100))</f>
        <v>-56.926563916591114</v>
      </c>
      <c r="S9" s="21">
        <f>IF(($K9       =0),0,((($M9       -$K9       )/$K9       )*100))</f>
        <v>-57.987028155572098</v>
      </c>
      <c r="T9" s="20">
        <f>IF(($E9       =0),0,(($P9       /$E9       )*100))</f>
        <v>38.110797073559119</v>
      </c>
      <c r="U9" s="22">
        <f>IF(($E9       =0),0,(($Q9       /$E9       )*100))</f>
        <v>40.389466894183293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12140000</v>
      </c>
      <c r="C13" s="42"/>
      <c r="D13" s="42"/>
      <c r="E13" s="42">
        <f t="shared" si="4"/>
        <v>12140000</v>
      </c>
      <c r="F13" s="43">
        <v>12140000</v>
      </c>
      <c r="G13" s="44">
        <v>12140000</v>
      </c>
      <c r="H13" s="43">
        <v>5463000</v>
      </c>
      <c r="I13" s="44">
        <v>6480899</v>
      </c>
      <c r="J13" s="43">
        <v>88000</v>
      </c>
      <c r="K13" s="44">
        <v>87818</v>
      </c>
      <c r="L13" s="43"/>
      <c r="M13" s="44">
        <v>1125421</v>
      </c>
      <c r="N13" s="43"/>
      <c r="O13" s="44"/>
      <c r="P13" s="43">
        <f t="shared" si="5"/>
        <v>5551000</v>
      </c>
      <c r="Q13" s="44">
        <f t="shared" si="6"/>
        <v>7694138</v>
      </c>
      <c r="R13" s="24">
        <f t="shared" si="7"/>
        <v>-100</v>
      </c>
      <c r="S13" s="25">
        <f t="shared" si="8"/>
        <v>1181.5379534947278</v>
      </c>
      <c r="T13" s="24">
        <f t="shared" si="9"/>
        <v>45.724876441515647</v>
      </c>
      <c r="U13" s="26">
        <f t="shared" si="10"/>
        <v>63.378401976935749</v>
      </c>
      <c r="V13" s="43"/>
      <c r="W13" s="44"/>
    </row>
    <row r="14" spans="1:23" ht="13" x14ac:dyDescent="0.3">
      <c r="A14" s="23" t="s">
        <v>40</v>
      </c>
      <c r="B14" s="42">
        <v>39500000</v>
      </c>
      <c r="C14" s="42"/>
      <c r="D14" s="42"/>
      <c r="E14" s="42">
        <f t="shared" si="4"/>
        <v>39500000</v>
      </c>
      <c r="F14" s="43">
        <v>39500000</v>
      </c>
      <c r="G14" s="44">
        <v>39500000</v>
      </c>
      <c r="H14" s="43">
        <v>13585000</v>
      </c>
      <c r="I14" s="44">
        <v>715417</v>
      </c>
      <c r="J14" s="43">
        <v>1919000</v>
      </c>
      <c r="K14" s="44">
        <v>18033601</v>
      </c>
      <c r="L14" s="43">
        <v>13524000</v>
      </c>
      <c r="M14" s="44">
        <v>18013705</v>
      </c>
      <c r="N14" s="43"/>
      <c r="O14" s="44"/>
      <c r="P14" s="43">
        <f t="shared" si="5"/>
        <v>29028000</v>
      </c>
      <c r="Q14" s="44">
        <f t="shared" si="6"/>
        <v>36762723</v>
      </c>
      <c r="R14" s="24">
        <f t="shared" si="7"/>
        <v>604.74205315268364</v>
      </c>
      <c r="S14" s="25">
        <f t="shared" si="8"/>
        <v>-0.11032738275622267</v>
      </c>
      <c r="T14" s="24">
        <f t="shared" si="9"/>
        <v>73.48860759493671</v>
      </c>
      <c r="U14" s="26">
        <f t="shared" si="10"/>
        <v>93.070184810126577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490000000</v>
      </c>
      <c r="C22" s="42"/>
      <c r="D22" s="42"/>
      <c r="E22" s="42">
        <f t="shared" si="4"/>
        <v>490000000</v>
      </c>
      <c r="F22" s="43">
        <v>490000000</v>
      </c>
      <c r="G22" s="44">
        <v>490000000</v>
      </c>
      <c r="H22" s="43">
        <v>17007000</v>
      </c>
      <c r="I22" s="44">
        <v>17007108</v>
      </c>
      <c r="J22" s="43">
        <v>96173000</v>
      </c>
      <c r="K22" s="44">
        <v>96172946</v>
      </c>
      <c r="L22" s="43">
        <v>40498000</v>
      </c>
      <c r="M22" s="44">
        <v>40498250</v>
      </c>
      <c r="N22" s="43"/>
      <c r="O22" s="44"/>
      <c r="P22" s="43">
        <f t="shared" si="5"/>
        <v>153678000</v>
      </c>
      <c r="Q22" s="44">
        <f t="shared" si="6"/>
        <v>153678304</v>
      </c>
      <c r="R22" s="24">
        <f t="shared" si="7"/>
        <v>-57.890468218730831</v>
      </c>
      <c r="S22" s="25">
        <f t="shared" si="8"/>
        <v>-57.89018462635012</v>
      </c>
      <c r="T22" s="24">
        <f t="shared" si="9"/>
        <v>31.362857142857141</v>
      </c>
      <c r="U22" s="26">
        <f t="shared" si="10"/>
        <v>31.362919183673473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63737000</v>
      </c>
      <c r="C25" s="42"/>
      <c r="D25" s="42"/>
      <c r="E25" s="42">
        <f t="shared" si="4"/>
        <v>63737000</v>
      </c>
      <c r="F25" s="43">
        <v>63737000</v>
      </c>
      <c r="G25" s="44">
        <v>63737000</v>
      </c>
      <c r="H25" s="43">
        <v>5287000</v>
      </c>
      <c r="I25" s="44">
        <v>5342502</v>
      </c>
      <c r="J25" s="43">
        <v>34180000</v>
      </c>
      <c r="K25" s="44">
        <v>37073932</v>
      </c>
      <c r="L25" s="43">
        <v>2990000</v>
      </c>
      <c r="M25" s="44">
        <v>3956944</v>
      </c>
      <c r="N25" s="43"/>
      <c r="O25" s="44"/>
      <c r="P25" s="43">
        <f t="shared" si="5"/>
        <v>42457000</v>
      </c>
      <c r="Q25" s="44">
        <f t="shared" si="6"/>
        <v>46373378</v>
      </c>
      <c r="R25" s="24">
        <f t="shared" si="7"/>
        <v>-91.252194265652435</v>
      </c>
      <c r="S25" s="25">
        <f t="shared" si="8"/>
        <v>-89.326883374550064</v>
      </c>
      <c r="T25" s="24">
        <f t="shared" si="9"/>
        <v>66.612799472833672</v>
      </c>
      <c r="U25" s="26">
        <f t="shared" si="10"/>
        <v>72.757390526695644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5049000</v>
      </c>
      <c r="C28" s="39">
        <f t="shared" si="11"/>
        <v>0</v>
      </c>
      <c r="D28" s="39">
        <f t="shared" si="11"/>
        <v>0</v>
      </c>
      <c r="E28" s="39">
        <f t="shared" si="11"/>
        <v>5049000</v>
      </c>
      <c r="F28" s="40">
        <f t="shared" si="11"/>
        <v>5049000</v>
      </c>
      <c r="G28" s="41">
        <f t="shared" si="11"/>
        <v>5049000</v>
      </c>
      <c r="H28" s="40">
        <f t="shared" si="11"/>
        <v>885000</v>
      </c>
      <c r="I28" s="41">
        <f t="shared" si="11"/>
        <v>350597</v>
      </c>
      <c r="J28" s="40">
        <f t="shared" si="11"/>
        <v>2064000</v>
      </c>
      <c r="K28" s="41">
        <f t="shared" si="11"/>
        <v>2841066</v>
      </c>
      <c r="L28" s="40">
        <f t="shared" si="11"/>
        <v>1157000</v>
      </c>
      <c r="M28" s="41">
        <f t="shared" si="11"/>
        <v>1322672</v>
      </c>
      <c r="N28" s="40">
        <f t="shared" si="11"/>
        <v>0</v>
      </c>
      <c r="O28" s="41">
        <f t="shared" si="11"/>
        <v>0</v>
      </c>
      <c r="P28" s="40">
        <f t="shared" si="11"/>
        <v>4106000</v>
      </c>
      <c r="Q28" s="41">
        <f t="shared" si="11"/>
        <v>4514335</v>
      </c>
      <c r="R28" s="20">
        <f t="shared" si="7"/>
        <v>-43.943798449612402</v>
      </c>
      <c r="S28" s="21">
        <f t="shared" si="8"/>
        <v>-53.444516952439677</v>
      </c>
      <c r="T28" s="20">
        <f t="shared" si="9"/>
        <v>81.323034264210733</v>
      </c>
      <c r="U28" s="22">
        <f t="shared" si="10"/>
        <v>89.410477322242031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124000</v>
      </c>
      <c r="I31" s="44">
        <v>350597</v>
      </c>
      <c r="J31" s="43">
        <v>608000</v>
      </c>
      <c r="K31" s="44">
        <v>625376</v>
      </c>
      <c r="L31" s="43">
        <v>91000</v>
      </c>
      <c r="M31" s="44">
        <v>90263</v>
      </c>
      <c r="N31" s="43"/>
      <c r="O31" s="44"/>
      <c r="P31" s="43">
        <f t="shared" si="5"/>
        <v>823000</v>
      </c>
      <c r="Q31" s="44">
        <f t="shared" si="6"/>
        <v>1066236</v>
      </c>
      <c r="R31" s="24">
        <f t="shared" si="7"/>
        <v>-85.032894736842096</v>
      </c>
      <c r="S31" s="25">
        <f t="shared" si="8"/>
        <v>-85.56660313155605</v>
      </c>
      <c r="T31" s="24">
        <f t="shared" si="9"/>
        <v>48.411764705882355</v>
      </c>
      <c r="U31" s="26">
        <f t="shared" si="10"/>
        <v>62.719764705882355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3349000</v>
      </c>
      <c r="C33" s="42"/>
      <c r="D33" s="42"/>
      <c r="E33" s="42">
        <f t="shared" si="4"/>
        <v>3349000</v>
      </c>
      <c r="F33" s="43">
        <v>3349000</v>
      </c>
      <c r="G33" s="44">
        <v>3349000</v>
      </c>
      <c r="H33" s="43">
        <v>761000</v>
      </c>
      <c r="I33" s="44"/>
      <c r="J33" s="43">
        <v>1456000</v>
      </c>
      <c r="K33" s="44">
        <v>2215690</v>
      </c>
      <c r="L33" s="43">
        <v>1066000</v>
      </c>
      <c r="M33" s="44">
        <v>1232409</v>
      </c>
      <c r="N33" s="43"/>
      <c r="O33" s="44"/>
      <c r="P33" s="43">
        <f t="shared" si="5"/>
        <v>3283000</v>
      </c>
      <c r="Q33" s="44">
        <f t="shared" si="6"/>
        <v>3448099</v>
      </c>
      <c r="R33" s="24">
        <f t="shared" si="7"/>
        <v>-26.785714285714285</v>
      </c>
      <c r="S33" s="25">
        <f t="shared" si="8"/>
        <v>-44.378094408513824</v>
      </c>
      <c r="T33" s="24">
        <f t="shared" si="9"/>
        <v>98.029262466407886</v>
      </c>
      <c r="U33" s="26">
        <f t="shared" si="10"/>
        <v>102.95906240668857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5649000</v>
      </c>
      <c r="C43" s="45">
        <f t="shared" si="20"/>
        <v>0</v>
      </c>
      <c r="D43" s="45">
        <f t="shared" si="20"/>
        <v>0</v>
      </c>
      <c r="E43" s="45">
        <f t="shared" si="20"/>
        <v>5649000</v>
      </c>
      <c r="F43" s="46">
        <f t="shared" si="20"/>
        <v>5318000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5649000</v>
      </c>
      <c r="C44" s="39">
        <f t="shared" si="22"/>
        <v>0</v>
      </c>
      <c r="D44" s="39">
        <f t="shared" si="22"/>
        <v>0</v>
      </c>
      <c r="E44" s="39">
        <f t="shared" si="22"/>
        <v>5649000</v>
      </c>
      <c r="F44" s="40">
        <f t="shared" si="22"/>
        <v>5318000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3649000</v>
      </c>
      <c r="C46" s="42"/>
      <c r="D46" s="42"/>
      <c r="E46" s="42">
        <f t="shared" si="13"/>
        <v>3649000</v>
      </c>
      <c r="F46" s="43">
        <v>3318000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616075000</v>
      </c>
      <c r="C61" s="39">
        <f t="shared" si="26"/>
        <v>0</v>
      </c>
      <c r="D61" s="39">
        <f t="shared" si="26"/>
        <v>0</v>
      </c>
      <c r="E61" s="39">
        <f t="shared" si="26"/>
        <v>616075000</v>
      </c>
      <c r="F61" s="40">
        <f t="shared" si="26"/>
        <v>615744000</v>
      </c>
      <c r="G61" s="41">
        <f t="shared" si="26"/>
        <v>610426000</v>
      </c>
      <c r="H61" s="40">
        <f t="shared" si="26"/>
        <v>42227000</v>
      </c>
      <c r="I61" s="41">
        <f t="shared" si="26"/>
        <v>29896523</v>
      </c>
      <c r="J61" s="40">
        <f t="shared" si="26"/>
        <v>134424000</v>
      </c>
      <c r="K61" s="41">
        <f t="shared" si="26"/>
        <v>154209363</v>
      </c>
      <c r="L61" s="40">
        <f t="shared" si="26"/>
        <v>58169000</v>
      </c>
      <c r="M61" s="41">
        <f t="shared" si="26"/>
        <v>64916992</v>
      </c>
      <c r="N61" s="40">
        <f t="shared" si="26"/>
        <v>0</v>
      </c>
      <c r="O61" s="41">
        <f t="shared" si="26"/>
        <v>0</v>
      </c>
      <c r="P61" s="40">
        <f t="shared" si="26"/>
        <v>234820000</v>
      </c>
      <c r="Q61" s="41">
        <f t="shared" si="26"/>
        <v>249022878</v>
      </c>
      <c r="R61" s="20">
        <f t="shared" si="16"/>
        <v>-56.72722132952449</v>
      </c>
      <c r="S61" s="21">
        <f t="shared" si="17"/>
        <v>-57.903339500857676</v>
      </c>
      <c r="T61" s="20">
        <f t="shared" si="18"/>
        <v>38.115489185569942</v>
      </c>
      <c r="U61" s="22">
        <f t="shared" si="19"/>
        <v>40.42087051089559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616075000</v>
      </c>
      <c r="C65" s="48">
        <f t="shared" si="30"/>
        <v>0</v>
      </c>
      <c r="D65" s="48">
        <f t="shared" si="30"/>
        <v>0</v>
      </c>
      <c r="E65" s="48">
        <f t="shared" si="30"/>
        <v>616075000</v>
      </c>
      <c r="F65" s="49">
        <f t="shared" si="30"/>
        <v>615744000</v>
      </c>
      <c r="G65" s="50">
        <f t="shared" si="30"/>
        <v>610426000</v>
      </c>
      <c r="H65" s="49">
        <f t="shared" si="30"/>
        <v>42227000</v>
      </c>
      <c r="I65" s="50">
        <f t="shared" si="30"/>
        <v>29896523</v>
      </c>
      <c r="J65" s="49">
        <f t="shared" si="30"/>
        <v>134424000</v>
      </c>
      <c r="K65" s="50">
        <f t="shared" si="30"/>
        <v>154209363</v>
      </c>
      <c r="L65" s="49">
        <f t="shared" si="30"/>
        <v>58169000</v>
      </c>
      <c r="M65" s="51">
        <f t="shared" si="30"/>
        <v>64916992</v>
      </c>
      <c r="N65" s="49">
        <f t="shared" si="30"/>
        <v>0</v>
      </c>
      <c r="O65" s="50">
        <f t="shared" si="30"/>
        <v>0</v>
      </c>
      <c r="P65" s="49">
        <f t="shared" si="30"/>
        <v>234820000</v>
      </c>
      <c r="Q65" s="50">
        <f t="shared" si="30"/>
        <v>249022878</v>
      </c>
      <c r="R65" s="34">
        <f t="shared" si="16"/>
        <v>-56.72722132952449</v>
      </c>
      <c r="S65" s="35">
        <f t="shared" si="17"/>
        <v>-57.903339500857676</v>
      </c>
      <c r="T65" s="34">
        <f t="shared" si="18"/>
        <v>38.115489185569942</v>
      </c>
      <c r="U65" s="35">
        <f t="shared" si="19"/>
        <v>40.42087051089559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80620000</v>
      </c>
      <c r="C8" s="36">
        <f t="shared" si="0"/>
        <v>0</v>
      </c>
      <c r="D8" s="36">
        <f t="shared" si="0"/>
        <v>0</v>
      </c>
      <c r="E8" s="36">
        <f t="shared" si="0"/>
        <v>80620000</v>
      </c>
      <c r="F8" s="37">
        <f t="shared" si="0"/>
        <v>80620000</v>
      </c>
      <c r="G8" s="38">
        <f t="shared" si="0"/>
        <v>80620000</v>
      </c>
      <c r="H8" s="37">
        <f t="shared" si="0"/>
        <v>16397000</v>
      </c>
      <c r="I8" s="38">
        <f t="shared" si="0"/>
        <v>14611727</v>
      </c>
      <c r="J8" s="37">
        <f t="shared" si="0"/>
        <v>22843000</v>
      </c>
      <c r="K8" s="38">
        <f t="shared" si="0"/>
        <v>22232447</v>
      </c>
      <c r="L8" s="37">
        <f t="shared" si="0"/>
        <v>16874000</v>
      </c>
      <c r="M8" s="38">
        <f t="shared" si="0"/>
        <v>16884218</v>
      </c>
      <c r="N8" s="37">
        <f t="shared" si="0"/>
        <v>0</v>
      </c>
      <c r="O8" s="38">
        <f t="shared" si="0"/>
        <v>0</v>
      </c>
      <c r="P8" s="37">
        <f t="shared" si="0"/>
        <v>56114000</v>
      </c>
      <c r="Q8" s="38">
        <f t="shared" si="0"/>
        <v>53728392</v>
      </c>
      <c r="R8" s="16">
        <f>IF(($J8       =0),0,((($L8       -$J8       )/$J8       )*100))</f>
        <v>-26.13054327365057</v>
      </c>
      <c r="S8" s="17">
        <f>IF(($K8       =0),0,((($M8       -$K8       )/$K8       )*100))</f>
        <v>-24.055961991048488</v>
      </c>
      <c r="T8" s="16">
        <f>IF(($E8       =0),0,(($P8       /$E8       )*100))</f>
        <v>69.603076159761841</v>
      </c>
      <c r="U8" s="18">
        <f>IF(($E8       =0),0,(($Q8       /$E8       )*100))</f>
        <v>66.643999007690397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70718000</v>
      </c>
      <c r="C9" s="39">
        <f t="shared" si="2"/>
        <v>0</v>
      </c>
      <c r="D9" s="39">
        <f t="shared" si="2"/>
        <v>0</v>
      </c>
      <c r="E9" s="39">
        <f t="shared" si="2"/>
        <v>70718000</v>
      </c>
      <c r="F9" s="40">
        <f t="shared" si="2"/>
        <v>70718000</v>
      </c>
      <c r="G9" s="41">
        <f t="shared" si="2"/>
        <v>70718000</v>
      </c>
      <c r="H9" s="40">
        <f t="shared" si="2"/>
        <v>16038000</v>
      </c>
      <c r="I9" s="41">
        <f t="shared" si="2"/>
        <v>14611727</v>
      </c>
      <c r="J9" s="40">
        <f t="shared" si="2"/>
        <v>21498000</v>
      </c>
      <c r="K9" s="41">
        <f t="shared" si="2"/>
        <v>21552613</v>
      </c>
      <c r="L9" s="40">
        <f t="shared" si="2"/>
        <v>15131000</v>
      </c>
      <c r="M9" s="41">
        <f t="shared" si="2"/>
        <v>14990921</v>
      </c>
      <c r="N9" s="40">
        <f t="shared" si="2"/>
        <v>0</v>
      </c>
      <c r="O9" s="41">
        <f t="shared" si="2"/>
        <v>0</v>
      </c>
      <c r="P9" s="40">
        <f t="shared" si="2"/>
        <v>52667000</v>
      </c>
      <c r="Q9" s="41">
        <f t="shared" si="2"/>
        <v>51155261</v>
      </c>
      <c r="R9" s="20">
        <f>IF(($J9       =0),0,((($L9       -$J9       )/$J9       )*100))</f>
        <v>-29.616708531026141</v>
      </c>
      <c r="S9" s="21">
        <f>IF(($K9       =0),0,((($M9       -$K9       )/$K9       )*100))</f>
        <v>-30.444995230972687</v>
      </c>
      <c r="T9" s="20">
        <f>IF(($E9       =0),0,(($P9       /$E9       )*100))</f>
        <v>74.474674057524254</v>
      </c>
      <c r="U9" s="22">
        <f>IF(($E9       =0),0,(($Q9       /$E9       )*100))</f>
        <v>72.336973613507169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6188000</v>
      </c>
      <c r="C13" s="42"/>
      <c r="D13" s="42"/>
      <c r="E13" s="42">
        <f t="shared" si="4"/>
        <v>6188000</v>
      </c>
      <c r="F13" s="43">
        <v>6188000</v>
      </c>
      <c r="G13" s="44">
        <v>6188000</v>
      </c>
      <c r="H13" s="43">
        <v>2376000</v>
      </c>
      <c r="I13" s="44">
        <v>949565</v>
      </c>
      <c r="J13" s="43">
        <v>56000</v>
      </c>
      <c r="K13" s="44">
        <v>110400</v>
      </c>
      <c r="L13" s="43">
        <v>3756000</v>
      </c>
      <c r="M13" s="44">
        <v>2649318</v>
      </c>
      <c r="N13" s="43"/>
      <c r="O13" s="44"/>
      <c r="P13" s="43">
        <f t="shared" si="5"/>
        <v>6188000</v>
      </c>
      <c r="Q13" s="44">
        <f t="shared" si="6"/>
        <v>3709283</v>
      </c>
      <c r="R13" s="24">
        <f t="shared" si="7"/>
        <v>6607.1428571428569</v>
      </c>
      <c r="S13" s="25">
        <f t="shared" si="8"/>
        <v>2299.744565217391</v>
      </c>
      <c r="T13" s="24">
        <f t="shared" si="9"/>
        <v>100</v>
      </c>
      <c r="U13" s="26">
        <f t="shared" si="10"/>
        <v>59.943164188752426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64530000</v>
      </c>
      <c r="C25" s="42"/>
      <c r="D25" s="42"/>
      <c r="E25" s="42">
        <f t="shared" si="4"/>
        <v>64530000</v>
      </c>
      <c r="F25" s="43">
        <v>64530000</v>
      </c>
      <c r="G25" s="44">
        <v>64530000</v>
      </c>
      <c r="H25" s="43">
        <v>13662000</v>
      </c>
      <c r="I25" s="44">
        <v>13662162</v>
      </c>
      <c r="J25" s="43">
        <v>21442000</v>
      </c>
      <c r="K25" s="44">
        <v>21442213</v>
      </c>
      <c r="L25" s="43">
        <v>11375000</v>
      </c>
      <c r="M25" s="44">
        <v>12341603</v>
      </c>
      <c r="N25" s="43"/>
      <c r="O25" s="44"/>
      <c r="P25" s="43">
        <f t="shared" si="5"/>
        <v>46479000</v>
      </c>
      <c r="Q25" s="44">
        <f t="shared" si="6"/>
        <v>47445978</v>
      </c>
      <c r="R25" s="24">
        <f t="shared" si="7"/>
        <v>-46.949911388862979</v>
      </c>
      <c r="S25" s="25">
        <f t="shared" si="8"/>
        <v>-42.44249415860201</v>
      </c>
      <c r="T25" s="24">
        <f t="shared" si="9"/>
        <v>72.026964202696419</v>
      </c>
      <c r="U25" s="26">
        <f t="shared" si="10"/>
        <v>73.525457926545783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9902000</v>
      </c>
      <c r="C28" s="39">
        <f t="shared" si="11"/>
        <v>0</v>
      </c>
      <c r="D28" s="39">
        <f t="shared" si="11"/>
        <v>0</v>
      </c>
      <c r="E28" s="39">
        <f t="shared" si="11"/>
        <v>9902000</v>
      </c>
      <c r="F28" s="40">
        <f t="shared" si="11"/>
        <v>9902000</v>
      </c>
      <c r="G28" s="41">
        <f t="shared" si="11"/>
        <v>9902000</v>
      </c>
      <c r="H28" s="40">
        <f t="shared" si="11"/>
        <v>359000</v>
      </c>
      <c r="I28" s="41">
        <f t="shared" si="11"/>
        <v>0</v>
      </c>
      <c r="J28" s="40">
        <f t="shared" si="11"/>
        <v>1345000</v>
      </c>
      <c r="K28" s="41">
        <f t="shared" si="11"/>
        <v>679834</v>
      </c>
      <c r="L28" s="40">
        <f t="shared" si="11"/>
        <v>1743000</v>
      </c>
      <c r="M28" s="41">
        <f t="shared" si="11"/>
        <v>1893297</v>
      </c>
      <c r="N28" s="40">
        <f t="shared" si="11"/>
        <v>0</v>
      </c>
      <c r="O28" s="41">
        <f t="shared" si="11"/>
        <v>0</v>
      </c>
      <c r="P28" s="40">
        <f t="shared" si="11"/>
        <v>3447000</v>
      </c>
      <c r="Q28" s="41">
        <f t="shared" si="11"/>
        <v>2573131</v>
      </c>
      <c r="R28" s="20">
        <f t="shared" si="7"/>
        <v>29.591078066914498</v>
      </c>
      <c r="S28" s="21">
        <f t="shared" si="8"/>
        <v>178.49401471535697</v>
      </c>
      <c r="T28" s="20">
        <f t="shared" si="9"/>
        <v>34.811149262775196</v>
      </c>
      <c r="U28" s="22">
        <f t="shared" si="10"/>
        <v>25.98597253080186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108000</v>
      </c>
      <c r="I31" s="44"/>
      <c r="J31" s="43">
        <v>108000</v>
      </c>
      <c r="K31" s="44">
        <v>55279</v>
      </c>
      <c r="L31" s="43">
        <v>279000</v>
      </c>
      <c r="M31" s="44">
        <v>443317</v>
      </c>
      <c r="N31" s="43"/>
      <c r="O31" s="44"/>
      <c r="P31" s="43">
        <f t="shared" si="5"/>
        <v>495000</v>
      </c>
      <c r="Q31" s="44">
        <f t="shared" si="6"/>
        <v>498596</v>
      </c>
      <c r="R31" s="24">
        <f t="shared" si="7"/>
        <v>158.33333333333331</v>
      </c>
      <c r="S31" s="25">
        <f t="shared" si="8"/>
        <v>701.96277067240715</v>
      </c>
      <c r="T31" s="24">
        <f t="shared" si="9"/>
        <v>29.117647058823533</v>
      </c>
      <c r="U31" s="26">
        <f t="shared" si="10"/>
        <v>29.329176470588237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3202000</v>
      </c>
      <c r="C33" s="42"/>
      <c r="D33" s="42"/>
      <c r="E33" s="42">
        <f t="shared" si="4"/>
        <v>3202000</v>
      </c>
      <c r="F33" s="43">
        <v>3202000</v>
      </c>
      <c r="G33" s="44">
        <v>3202000</v>
      </c>
      <c r="H33" s="43">
        <v>251000</v>
      </c>
      <c r="I33" s="44"/>
      <c r="J33" s="43">
        <v>482000</v>
      </c>
      <c r="K33" s="44">
        <v>624555</v>
      </c>
      <c r="L33" s="43">
        <v>863000</v>
      </c>
      <c r="M33" s="44">
        <v>1449980</v>
      </c>
      <c r="N33" s="43"/>
      <c r="O33" s="44"/>
      <c r="P33" s="43">
        <f t="shared" si="5"/>
        <v>1596000</v>
      </c>
      <c r="Q33" s="44">
        <f t="shared" si="6"/>
        <v>2074535</v>
      </c>
      <c r="R33" s="24">
        <f t="shared" si="7"/>
        <v>79.045643153526967</v>
      </c>
      <c r="S33" s="25">
        <f t="shared" si="8"/>
        <v>132.16209941478331</v>
      </c>
      <c r="T33" s="24">
        <f t="shared" si="9"/>
        <v>49.843847595252967</v>
      </c>
      <c r="U33" s="26">
        <f t="shared" si="10"/>
        <v>64.788725796377264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755000</v>
      </c>
      <c r="K36" s="44"/>
      <c r="L36" s="43">
        <v>601000</v>
      </c>
      <c r="M36" s="44"/>
      <c r="N36" s="43"/>
      <c r="O36" s="44"/>
      <c r="P36" s="43">
        <f t="shared" si="5"/>
        <v>1356000</v>
      </c>
      <c r="Q36" s="44">
        <f t="shared" si="6"/>
        <v>0</v>
      </c>
      <c r="R36" s="24">
        <f t="shared" si="7"/>
        <v>-20.397350993377483</v>
      </c>
      <c r="S36" s="25">
        <f t="shared" si="8"/>
        <v>0</v>
      </c>
      <c r="T36" s="24">
        <f t="shared" si="9"/>
        <v>27.12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108000</v>
      </c>
      <c r="C43" s="45">
        <f t="shared" si="20"/>
        <v>0</v>
      </c>
      <c r="D43" s="45">
        <f t="shared" si="20"/>
        <v>0</v>
      </c>
      <c r="E43" s="45">
        <f t="shared" si="20"/>
        <v>108000</v>
      </c>
      <c r="F43" s="46">
        <f t="shared" si="20"/>
        <v>98000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108000</v>
      </c>
      <c r="C44" s="39">
        <f t="shared" si="22"/>
        <v>0</v>
      </c>
      <c r="D44" s="39">
        <f t="shared" si="22"/>
        <v>0</v>
      </c>
      <c r="E44" s="39">
        <f t="shared" si="22"/>
        <v>108000</v>
      </c>
      <c r="F44" s="40">
        <f t="shared" si="22"/>
        <v>98000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108000</v>
      </c>
      <c r="C46" s="42"/>
      <c r="D46" s="42"/>
      <c r="E46" s="42">
        <f t="shared" si="13"/>
        <v>108000</v>
      </c>
      <c r="F46" s="43">
        <v>98000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80728000</v>
      </c>
      <c r="C61" s="39">
        <f t="shared" si="26"/>
        <v>0</v>
      </c>
      <c r="D61" s="39">
        <f t="shared" si="26"/>
        <v>0</v>
      </c>
      <c r="E61" s="39">
        <f t="shared" si="26"/>
        <v>80728000</v>
      </c>
      <c r="F61" s="40">
        <f t="shared" si="26"/>
        <v>80718000</v>
      </c>
      <c r="G61" s="41">
        <f t="shared" si="26"/>
        <v>80620000</v>
      </c>
      <c r="H61" s="40">
        <f t="shared" si="26"/>
        <v>16397000</v>
      </c>
      <c r="I61" s="41">
        <f t="shared" si="26"/>
        <v>14611727</v>
      </c>
      <c r="J61" s="40">
        <f t="shared" si="26"/>
        <v>22843000</v>
      </c>
      <c r="K61" s="41">
        <f t="shared" si="26"/>
        <v>22232447</v>
      </c>
      <c r="L61" s="40">
        <f t="shared" si="26"/>
        <v>16874000</v>
      </c>
      <c r="M61" s="41">
        <f t="shared" si="26"/>
        <v>16884218</v>
      </c>
      <c r="N61" s="40">
        <f t="shared" si="26"/>
        <v>0</v>
      </c>
      <c r="O61" s="41">
        <f t="shared" si="26"/>
        <v>0</v>
      </c>
      <c r="P61" s="40">
        <f t="shared" si="26"/>
        <v>56114000</v>
      </c>
      <c r="Q61" s="41">
        <f t="shared" si="26"/>
        <v>53728392</v>
      </c>
      <c r="R61" s="20">
        <f t="shared" si="16"/>
        <v>-26.13054327365057</v>
      </c>
      <c r="S61" s="21">
        <f t="shared" si="17"/>
        <v>-24.055961991048488</v>
      </c>
      <c r="T61" s="20">
        <f t="shared" si="18"/>
        <v>69.509959369735412</v>
      </c>
      <c r="U61" s="22">
        <f t="shared" si="19"/>
        <v>66.554840947378864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80728000</v>
      </c>
      <c r="C65" s="48">
        <f t="shared" si="30"/>
        <v>0</v>
      </c>
      <c r="D65" s="48">
        <f t="shared" si="30"/>
        <v>0</v>
      </c>
      <c r="E65" s="48">
        <f t="shared" si="30"/>
        <v>80728000</v>
      </c>
      <c r="F65" s="49">
        <f t="shared" si="30"/>
        <v>80718000</v>
      </c>
      <c r="G65" s="50">
        <f t="shared" si="30"/>
        <v>80620000</v>
      </c>
      <c r="H65" s="49">
        <f t="shared" si="30"/>
        <v>16397000</v>
      </c>
      <c r="I65" s="50">
        <f t="shared" si="30"/>
        <v>14611727</v>
      </c>
      <c r="J65" s="49">
        <f t="shared" si="30"/>
        <v>22843000</v>
      </c>
      <c r="K65" s="50">
        <f t="shared" si="30"/>
        <v>22232447</v>
      </c>
      <c r="L65" s="49">
        <f t="shared" si="30"/>
        <v>16874000</v>
      </c>
      <c r="M65" s="51">
        <f t="shared" si="30"/>
        <v>16884218</v>
      </c>
      <c r="N65" s="49">
        <f t="shared" si="30"/>
        <v>0</v>
      </c>
      <c r="O65" s="50">
        <f t="shared" si="30"/>
        <v>0</v>
      </c>
      <c r="P65" s="49">
        <f t="shared" si="30"/>
        <v>56114000</v>
      </c>
      <c r="Q65" s="50">
        <f t="shared" si="30"/>
        <v>53728392</v>
      </c>
      <c r="R65" s="34">
        <f t="shared" si="16"/>
        <v>-26.13054327365057</v>
      </c>
      <c r="S65" s="35">
        <f t="shared" si="17"/>
        <v>-24.055961991048488</v>
      </c>
      <c r="T65" s="34">
        <f t="shared" si="18"/>
        <v>69.509959369735412</v>
      </c>
      <c r="U65" s="35">
        <f t="shared" si="19"/>
        <v>66.554840947378864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152988000</v>
      </c>
      <c r="C8" s="36">
        <f t="shared" si="0"/>
        <v>0</v>
      </c>
      <c r="D8" s="36">
        <f t="shared" si="0"/>
        <v>0</v>
      </c>
      <c r="E8" s="36">
        <f t="shared" si="0"/>
        <v>152988000</v>
      </c>
      <c r="F8" s="37">
        <f t="shared" si="0"/>
        <v>152988000</v>
      </c>
      <c r="G8" s="38">
        <f t="shared" si="0"/>
        <v>152888000</v>
      </c>
      <c r="H8" s="37">
        <f t="shared" si="0"/>
        <v>31730000</v>
      </c>
      <c r="I8" s="38">
        <f t="shared" si="0"/>
        <v>29221067</v>
      </c>
      <c r="J8" s="37">
        <f t="shared" si="0"/>
        <v>35544000</v>
      </c>
      <c r="K8" s="38">
        <f t="shared" si="0"/>
        <v>39468037</v>
      </c>
      <c r="L8" s="37">
        <f t="shared" si="0"/>
        <v>21824000</v>
      </c>
      <c r="M8" s="38">
        <f t="shared" si="0"/>
        <v>18433947</v>
      </c>
      <c r="N8" s="37">
        <f t="shared" si="0"/>
        <v>0</v>
      </c>
      <c r="O8" s="38">
        <f t="shared" si="0"/>
        <v>0</v>
      </c>
      <c r="P8" s="37">
        <f t="shared" si="0"/>
        <v>89098000</v>
      </c>
      <c r="Q8" s="38">
        <f t="shared" si="0"/>
        <v>87123051</v>
      </c>
      <c r="R8" s="16">
        <f>IF(($J8       =0),0,((($L8       -$J8       )/$J8       )*100))</f>
        <v>-38.60004501462975</v>
      </c>
      <c r="S8" s="17">
        <f>IF(($K8       =0),0,((($M8       -$K8       )/$K8       )*100))</f>
        <v>-53.29398571304673</v>
      </c>
      <c r="T8" s="16">
        <f>IF(($E8       =0),0,(($P8       /$E8       )*100))</f>
        <v>58.238554657881672</v>
      </c>
      <c r="U8" s="18">
        <f>IF(($E8       =0),0,(($Q8       /$E8       )*100))</f>
        <v>56.947637069574085</v>
      </c>
      <c r="V8" s="37">
        <f t="shared" ref="V8:W8" si="1">+V9+V28</f>
        <v>9352000</v>
      </c>
      <c r="W8" s="38">
        <f t="shared" si="1"/>
        <v>378000</v>
      </c>
    </row>
    <row r="9" spans="1:23" ht="13" x14ac:dyDescent="0.3">
      <c r="A9" s="19" t="s">
        <v>35</v>
      </c>
      <c r="B9" s="39">
        <f t="shared" ref="B9:Q9" si="2">SUM(B10:B27)</f>
        <v>148301000</v>
      </c>
      <c r="C9" s="39">
        <f t="shared" si="2"/>
        <v>0</v>
      </c>
      <c r="D9" s="39">
        <f t="shared" si="2"/>
        <v>0</v>
      </c>
      <c r="E9" s="39">
        <f t="shared" si="2"/>
        <v>148301000</v>
      </c>
      <c r="F9" s="40">
        <f t="shared" si="2"/>
        <v>148301000</v>
      </c>
      <c r="G9" s="41">
        <f t="shared" si="2"/>
        <v>148201000</v>
      </c>
      <c r="H9" s="40">
        <f t="shared" si="2"/>
        <v>31421000</v>
      </c>
      <c r="I9" s="41">
        <f t="shared" si="2"/>
        <v>28490673</v>
      </c>
      <c r="J9" s="40">
        <f t="shared" si="2"/>
        <v>33306000</v>
      </c>
      <c r="K9" s="41">
        <f t="shared" si="2"/>
        <v>37312099</v>
      </c>
      <c r="L9" s="40">
        <f t="shared" si="2"/>
        <v>21515000</v>
      </c>
      <c r="M9" s="41">
        <f t="shared" si="2"/>
        <v>16860553</v>
      </c>
      <c r="N9" s="40">
        <f t="shared" si="2"/>
        <v>0</v>
      </c>
      <c r="O9" s="41">
        <f t="shared" si="2"/>
        <v>0</v>
      </c>
      <c r="P9" s="40">
        <f t="shared" si="2"/>
        <v>86242000</v>
      </c>
      <c r="Q9" s="41">
        <f t="shared" si="2"/>
        <v>82663325</v>
      </c>
      <c r="R9" s="20">
        <f>IF(($J9       =0),0,((($L9       -$J9       )/$J9       )*100))</f>
        <v>-35.402029664324743</v>
      </c>
      <c r="S9" s="21">
        <f>IF(($K9       =0),0,((($M9       -$K9       )/$K9       )*100))</f>
        <v>-54.812102637270556</v>
      </c>
      <c r="T9" s="20">
        <f>IF(($E9       =0),0,(($P9       /$E9       )*100))</f>
        <v>58.153350280847739</v>
      </c>
      <c r="U9" s="22">
        <f>IF(($E9       =0),0,(($Q9       /$E9       )*100))</f>
        <v>55.740234388170009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109958000</v>
      </c>
      <c r="C10" s="42"/>
      <c r="D10" s="42"/>
      <c r="E10" s="42">
        <f t="shared" ref="E10:E41" si="4">$B10      +$C10      +$D10</f>
        <v>109958000</v>
      </c>
      <c r="F10" s="43">
        <v>109958000</v>
      </c>
      <c r="G10" s="44">
        <v>109958000</v>
      </c>
      <c r="H10" s="43">
        <v>25711000</v>
      </c>
      <c r="I10" s="44">
        <v>23820915</v>
      </c>
      <c r="J10" s="43">
        <v>25558000</v>
      </c>
      <c r="K10" s="44">
        <v>25689373</v>
      </c>
      <c r="L10" s="43">
        <v>3770000</v>
      </c>
      <c r="M10" s="44">
        <v>9696347</v>
      </c>
      <c r="N10" s="43"/>
      <c r="O10" s="44"/>
      <c r="P10" s="43">
        <f t="shared" ref="P10:P41" si="5">$H10      +$J10      +$L10      +$N10</f>
        <v>55039000</v>
      </c>
      <c r="Q10" s="44">
        <f t="shared" ref="Q10:Q41" si="6">$I10      +$K10      +$M10      +$O10</f>
        <v>59206635</v>
      </c>
      <c r="R10" s="24">
        <f t="shared" ref="R10:R41" si="7">IF(($J10      =0),0,((($L10      -$J10      )/$J10      )*100))</f>
        <v>-85.249237029501529</v>
      </c>
      <c r="S10" s="25">
        <f t="shared" ref="S10:S41" si="8">IF(($K10      =0),0,((($M10      -$K10      )/$K10      )*100))</f>
        <v>-62.255415887339872</v>
      </c>
      <c r="T10" s="24">
        <f t="shared" ref="T10:T41" si="9">IF(($E10      =0),0,(($P10      /$E10      )*100))</f>
        <v>50.054566288946688</v>
      </c>
      <c r="U10" s="26">
        <f t="shared" ref="U10:U41" si="10">IF(($E10      =0),0,(($Q10      /$E10      )*100))</f>
        <v>53.844772549518908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14246000</v>
      </c>
      <c r="C13" s="42"/>
      <c r="D13" s="42"/>
      <c r="E13" s="42">
        <f t="shared" si="4"/>
        <v>14246000</v>
      </c>
      <c r="F13" s="43">
        <v>14246000</v>
      </c>
      <c r="G13" s="44">
        <v>14246000</v>
      </c>
      <c r="H13" s="43">
        <v>3430000</v>
      </c>
      <c r="I13" s="44">
        <v>2389278</v>
      </c>
      <c r="J13" s="43">
        <v>4535000</v>
      </c>
      <c r="K13" s="44">
        <v>4500383</v>
      </c>
      <c r="L13" s="43">
        <v>2016000</v>
      </c>
      <c r="M13" s="44">
        <v>3541372</v>
      </c>
      <c r="N13" s="43"/>
      <c r="O13" s="44"/>
      <c r="P13" s="43">
        <f t="shared" si="5"/>
        <v>9981000</v>
      </c>
      <c r="Q13" s="44">
        <f t="shared" si="6"/>
        <v>10431033</v>
      </c>
      <c r="R13" s="24">
        <f t="shared" si="7"/>
        <v>-55.545755237045199</v>
      </c>
      <c r="S13" s="25">
        <f t="shared" si="8"/>
        <v>-21.309541876769156</v>
      </c>
      <c r="T13" s="24">
        <f t="shared" si="9"/>
        <v>70.061771725396611</v>
      </c>
      <c r="U13" s="26">
        <f t="shared" si="10"/>
        <v>73.220784781693098</v>
      </c>
      <c r="V13" s="43"/>
      <c r="W13" s="44"/>
    </row>
    <row r="14" spans="1:23" ht="13" x14ac:dyDescent="0.3">
      <c r="A14" s="23" t="s">
        <v>40</v>
      </c>
      <c r="B14" s="42">
        <v>100000</v>
      </c>
      <c r="C14" s="42"/>
      <c r="D14" s="42"/>
      <c r="E14" s="42">
        <f t="shared" si="4"/>
        <v>100000</v>
      </c>
      <c r="F14" s="43">
        <v>100000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23997000</v>
      </c>
      <c r="C23" s="42"/>
      <c r="D23" s="42"/>
      <c r="E23" s="42">
        <f t="shared" si="4"/>
        <v>23997000</v>
      </c>
      <c r="F23" s="43">
        <v>23997000</v>
      </c>
      <c r="G23" s="44">
        <v>23997000</v>
      </c>
      <c r="H23" s="43">
        <v>2280000</v>
      </c>
      <c r="I23" s="44">
        <v>2280480</v>
      </c>
      <c r="J23" s="43">
        <v>3213000</v>
      </c>
      <c r="K23" s="44">
        <v>7122343</v>
      </c>
      <c r="L23" s="43">
        <v>15729000</v>
      </c>
      <c r="M23" s="44">
        <v>3622834</v>
      </c>
      <c r="N23" s="43"/>
      <c r="O23" s="44"/>
      <c r="P23" s="43">
        <f t="shared" si="5"/>
        <v>21222000</v>
      </c>
      <c r="Q23" s="44">
        <f t="shared" si="6"/>
        <v>13025657</v>
      </c>
      <c r="R23" s="24">
        <f t="shared" si="7"/>
        <v>389.5424836601307</v>
      </c>
      <c r="S23" s="25">
        <f t="shared" si="8"/>
        <v>-49.134238550432066</v>
      </c>
      <c r="T23" s="24">
        <f t="shared" si="9"/>
        <v>88.436054506813349</v>
      </c>
      <c r="U23" s="26">
        <f t="shared" si="10"/>
        <v>54.280355877818067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4687000</v>
      </c>
      <c r="C28" s="39">
        <f t="shared" si="11"/>
        <v>0</v>
      </c>
      <c r="D28" s="39">
        <f t="shared" si="11"/>
        <v>0</v>
      </c>
      <c r="E28" s="39">
        <f t="shared" si="11"/>
        <v>4687000</v>
      </c>
      <c r="F28" s="40">
        <f t="shared" si="11"/>
        <v>4687000</v>
      </c>
      <c r="G28" s="41">
        <f t="shared" si="11"/>
        <v>4687000</v>
      </c>
      <c r="H28" s="40">
        <f t="shared" si="11"/>
        <v>309000</v>
      </c>
      <c r="I28" s="41">
        <f t="shared" si="11"/>
        <v>730394</v>
      </c>
      <c r="J28" s="40">
        <f t="shared" si="11"/>
        <v>2238000</v>
      </c>
      <c r="K28" s="41">
        <f t="shared" si="11"/>
        <v>2155938</v>
      </c>
      <c r="L28" s="40">
        <f t="shared" si="11"/>
        <v>309000</v>
      </c>
      <c r="M28" s="41">
        <f t="shared" si="11"/>
        <v>1573394</v>
      </c>
      <c r="N28" s="40">
        <f t="shared" si="11"/>
        <v>0</v>
      </c>
      <c r="O28" s="41">
        <f t="shared" si="11"/>
        <v>0</v>
      </c>
      <c r="P28" s="40">
        <f t="shared" si="11"/>
        <v>2856000</v>
      </c>
      <c r="Q28" s="41">
        <f t="shared" si="11"/>
        <v>4459726</v>
      </c>
      <c r="R28" s="20">
        <f t="shared" si="7"/>
        <v>-86.193029490616624</v>
      </c>
      <c r="S28" s="21">
        <f t="shared" si="8"/>
        <v>-27.02044307396595</v>
      </c>
      <c r="T28" s="20">
        <f t="shared" si="9"/>
        <v>60.93449967996586</v>
      </c>
      <c r="U28" s="22">
        <f t="shared" si="10"/>
        <v>95.150970770215494</v>
      </c>
      <c r="V28" s="40">
        <f t="shared" ref="V28:W28" si="12">SUM(V29:V42)</f>
        <v>9352000</v>
      </c>
      <c r="W28" s="41">
        <f t="shared" si="12"/>
        <v>378000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309000</v>
      </c>
      <c r="I31" s="44">
        <v>308394</v>
      </c>
      <c r="J31" s="43">
        <v>2156000</v>
      </c>
      <c r="K31" s="44">
        <v>2155938</v>
      </c>
      <c r="L31" s="43">
        <v>309000</v>
      </c>
      <c r="M31" s="44">
        <v>308394</v>
      </c>
      <c r="N31" s="43"/>
      <c r="O31" s="44"/>
      <c r="P31" s="43">
        <f t="shared" si="5"/>
        <v>2774000</v>
      </c>
      <c r="Q31" s="44">
        <f t="shared" si="6"/>
        <v>2772726</v>
      </c>
      <c r="R31" s="24">
        <f t="shared" si="7"/>
        <v>-85.667903525046384</v>
      </c>
      <c r="S31" s="25">
        <f t="shared" si="8"/>
        <v>-85.6955997806987</v>
      </c>
      <c r="T31" s="24">
        <f t="shared" si="9"/>
        <v>92.466666666666669</v>
      </c>
      <c r="U31" s="26">
        <f t="shared" si="10"/>
        <v>92.424199999999999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1687000</v>
      </c>
      <c r="C33" s="42"/>
      <c r="D33" s="42"/>
      <c r="E33" s="42">
        <f t="shared" si="4"/>
        <v>1687000</v>
      </c>
      <c r="F33" s="43">
        <v>1687000</v>
      </c>
      <c r="G33" s="44">
        <v>1687000</v>
      </c>
      <c r="H33" s="43"/>
      <c r="I33" s="44">
        <v>422000</v>
      </c>
      <c r="J33" s="43">
        <v>82000</v>
      </c>
      <c r="K33" s="44"/>
      <c r="L33" s="43"/>
      <c r="M33" s="44">
        <v>1265000</v>
      </c>
      <c r="N33" s="43"/>
      <c r="O33" s="44"/>
      <c r="P33" s="43">
        <f t="shared" si="5"/>
        <v>82000</v>
      </c>
      <c r="Q33" s="44">
        <f t="shared" si="6"/>
        <v>1687000</v>
      </c>
      <c r="R33" s="24">
        <f t="shared" si="7"/>
        <v>-100</v>
      </c>
      <c r="S33" s="25">
        <f t="shared" si="8"/>
        <v>0</v>
      </c>
      <c r="T33" s="24">
        <f t="shared" si="9"/>
        <v>4.8606994665085956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9352000</v>
      </c>
      <c r="W37" s="44">
        <v>378000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366189000</v>
      </c>
      <c r="C43" s="45">
        <f t="shared" si="20"/>
        <v>0</v>
      </c>
      <c r="D43" s="45">
        <f t="shared" si="20"/>
        <v>0</v>
      </c>
      <c r="E43" s="45">
        <f t="shared" si="20"/>
        <v>366189000</v>
      </c>
      <c r="F43" s="46">
        <f t="shared" si="20"/>
        <v>365777000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366189000</v>
      </c>
      <c r="C44" s="39">
        <f t="shared" si="22"/>
        <v>0</v>
      </c>
      <c r="D44" s="39">
        <f t="shared" si="22"/>
        <v>0</v>
      </c>
      <c r="E44" s="39">
        <f t="shared" si="22"/>
        <v>366189000</v>
      </c>
      <c r="F44" s="40">
        <f t="shared" si="22"/>
        <v>365777000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323629000</v>
      </c>
      <c r="C45" s="42"/>
      <c r="D45" s="42"/>
      <c r="E45" s="42">
        <f t="shared" si="13"/>
        <v>323629000</v>
      </c>
      <c r="F45" s="43">
        <v>323629000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4538000</v>
      </c>
      <c r="C46" s="42"/>
      <c r="D46" s="42"/>
      <c r="E46" s="42">
        <f t="shared" si="13"/>
        <v>4538000</v>
      </c>
      <c r="F46" s="43">
        <v>4126000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1500000</v>
      </c>
      <c r="C47" s="42"/>
      <c r="D47" s="42"/>
      <c r="E47" s="42">
        <f t="shared" si="13"/>
        <v>1500000</v>
      </c>
      <c r="F47" s="43">
        <v>1500000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36522000</v>
      </c>
      <c r="C54" s="42"/>
      <c r="D54" s="42"/>
      <c r="E54" s="42">
        <f t="shared" si="13"/>
        <v>36522000</v>
      </c>
      <c r="F54" s="43">
        <v>36522000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519177000</v>
      </c>
      <c r="C61" s="39">
        <f t="shared" si="26"/>
        <v>0</v>
      </c>
      <c r="D61" s="39">
        <f t="shared" si="26"/>
        <v>0</v>
      </c>
      <c r="E61" s="39">
        <f t="shared" si="26"/>
        <v>519177000</v>
      </c>
      <c r="F61" s="40">
        <f t="shared" si="26"/>
        <v>518765000</v>
      </c>
      <c r="G61" s="41">
        <f t="shared" si="26"/>
        <v>152888000</v>
      </c>
      <c r="H61" s="40">
        <f t="shared" si="26"/>
        <v>31730000</v>
      </c>
      <c r="I61" s="41">
        <f t="shared" si="26"/>
        <v>29221067</v>
      </c>
      <c r="J61" s="40">
        <f t="shared" si="26"/>
        <v>35544000</v>
      </c>
      <c r="K61" s="41">
        <f t="shared" si="26"/>
        <v>39468037</v>
      </c>
      <c r="L61" s="40">
        <f t="shared" si="26"/>
        <v>21824000</v>
      </c>
      <c r="M61" s="41">
        <f t="shared" si="26"/>
        <v>18433947</v>
      </c>
      <c r="N61" s="40">
        <f t="shared" si="26"/>
        <v>0</v>
      </c>
      <c r="O61" s="41">
        <f t="shared" si="26"/>
        <v>0</v>
      </c>
      <c r="P61" s="40">
        <f t="shared" si="26"/>
        <v>89098000</v>
      </c>
      <c r="Q61" s="41">
        <f t="shared" si="26"/>
        <v>87123051</v>
      </c>
      <c r="R61" s="20">
        <f t="shared" si="16"/>
        <v>-38.60004501462975</v>
      </c>
      <c r="S61" s="21">
        <f t="shared" si="17"/>
        <v>-53.29398571304673</v>
      </c>
      <c r="T61" s="20">
        <f t="shared" si="18"/>
        <v>17.161391972294613</v>
      </c>
      <c r="U61" s="22">
        <f t="shared" si="19"/>
        <v>16.780992031619274</v>
      </c>
      <c r="V61" s="40">
        <f t="shared" ref="V61:W61" si="27">+V8+V43</f>
        <v>9352000</v>
      </c>
      <c r="W61" s="41">
        <f t="shared" si="27"/>
        <v>378000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519177000</v>
      </c>
      <c r="C65" s="48">
        <f t="shared" si="30"/>
        <v>0</v>
      </c>
      <c r="D65" s="48">
        <f t="shared" si="30"/>
        <v>0</v>
      </c>
      <c r="E65" s="48">
        <f t="shared" si="30"/>
        <v>519177000</v>
      </c>
      <c r="F65" s="49">
        <f t="shared" si="30"/>
        <v>518765000</v>
      </c>
      <c r="G65" s="50">
        <f t="shared" si="30"/>
        <v>152888000</v>
      </c>
      <c r="H65" s="49">
        <f t="shared" si="30"/>
        <v>31730000</v>
      </c>
      <c r="I65" s="50">
        <f t="shared" si="30"/>
        <v>29221067</v>
      </c>
      <c r="J65" s="49">
        <f t="shared" si="30"/>
        <v>35544000</v>
      </c>
      <c r="K65" s="50">
        <f t="shared" si="30"/>
        <v>39468037</v>
      </c>
      <c r="L65" s="49">
        <f t="shared" si="30"/>
        <v>21824000</v>
      </c>
      <c r="M65" s="51">
        <f t="shared" si="30"/>
        <v>18433947</v>
      </c>
      <c r="N65" s="49">
        <f t="shared" si="30"/>
        <v>0</v>
      </c>
      <c r="O65" s="50">
        <f t="shared" si="30"/>
        <v>0</v>
      </c>
      <c r="P65" s="49">
        <f t="shared" si="30"/>
        <v>89098000</v>
      </c>
      <c r="Q65" s="50">
        <f t="shared" si="30"/>
        <v>87123051</v>
      </c>
      <c r="R65" s="34">
        <f t="shared" si="16"/>
        <v>-38.60004501462975</v>
      </c>
      <c r="S65" s="35">
        <f t="shared" si="17"/>
        <v>-53.29398571304673</v>
      </c>
      <c r="T65" s="34">
        <f t="shared" si="18"/>
        <v>17.161391972294613</v>
      </c>
      <c r="U65" s="35">
        <f t="shared" si="19"/>
        <v>16.780992031619274</v>
      </c>
      <c r="V65" s="49">
        <f>+V61+V62</f>
        <v>9352000</v>
      </c>
      <c r="W65" s="50">
        <f>+W61+W62</f>
        <v>378000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345581000</v>
      </c>
      <c r="C8" s="36">
        <f t="shared" si="0"/>
        <v>0</v>
      </c>
      <c r="D8" s="36">
        <f t="shared" si="0"/>
        <v>0</v>
      </c>
      <c r="E8" s="36">
        <f t="shared" si="0"/>
        <v>345581000</v>
      </c>
      <c r="F8" s="37">
        <f t="shared" si="0"/>
        <v>336196000</v>
      </c>
      <c r="G8" s="38">
        <f t="shared" si="0"/>
        <v>336096000</v>
      </c>
      <c r="H8" s="37">
        <f t="shared" si="0"/>
        <v>39103000</v>
      </c>
      <c r="I8" s="38">
        <f t="shared" si="0"/>
        <v>42913088</v>
      </c>
      <c r="J8" s="37">
        <f t="shared" si="0"/>
        <v>129699000</v>
      </c>
      <c r="K8" s="38">
        <f t="shared" si="0"/>
        <v>51432005</v>
      </c>
      <c r="L8" s="37">
        <f t="shared" si="0"/>
        <v>100767000</v>
      </c>
      <c r="M8" s="38">
        <f t="shared" si="0"/>
        <v>58431288</v>
      </c>
      <c r="N8" s="37">
        <f t="shared" si="0"/>
        <v>0</v>
      </c>
      <c r="O8" s="38">
        <f t="shared" si="0"/>
        <v>0</v>
      </c>
      <c r="P8" s="37">
        <f t="shared" si="0"/>
        <v>269569000</v>
      </c>
      <c r="Q8" s="38">
        <f t="shared" si="0"/>
        <v>152776381</v>
      </c>
      <c r="R8" s="16">
        <f>IF(($J8       =0),0,((($L8       -$J8       )/$J8       )*100))</f>
        <v>-22.307033978673697</v>
      </c>
      <c r="S8" s="17">
        <f>IF(($K8       =0),0,((($M8       -$K8       )/$K8       )*100))</f>
        <v>13.608808367474687</v>
      </c>
      <c r="T8" s="16">
        <f>IF(($E8       =0),0,(($P8       /$E8       )*100))</f>
        <v>78.004577797969219</v>
      </c>
      <c r="U8" s="18">
        <f>IF(($E8       =0),0,(($Q8       /$E8       )*100))</f>
        <v>44.20855920898429</v>
      </c>
      <c r="V8" s="37">
        <f t="shared" ref="V8:W8" si="1">+V9+V28</f>
        <v>240242000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335004000</v>
      </c>
      <c r="C9" s="39">
        <f t="shared" si="2"/>
        <v>0</v>
      </c>
      <c r="D9" s="39">
        <f t="shared" si="2"/>
        <v>0</v>
      </c>
      <c r="E9" s="39">
        <f t="shared" si="2"/>
        <v>335004000</v>
      </c>
      <c r="F9" s="40">
        <f t="shared" si="2"/>
        <v>325619000</v>
      </c>
      <c r="G9" s="41">
        <f t="shared" si="2"/>
        <v>325519000</v>
      </c>
      <c r="H9" s="40">
        <f t="shared" si="2"/>
        <v>37180000</v>
      </c>
      <c r="I9" s="41">
        <f t="shared" si="2"/>
        <v>41246575</v>
      </c>
      <c r="J9" s="40">
        <f t="shared" si="2"/>
        <v>127596000</v>
      </c>
      <c r="K9" s="41">
        <f t="shared" si="2"/>
        <v>50518586</v>
      </c>
      <c r="L9" s="40">
        <f t="shared" si="2"/>
        <v>98032000</v>
      </c>
      <c r="M9" s="41">
        <f t="shared" si="2"/>
        <v>58381383</v>
      </c>
      <c r="N9" s="40">
        <f t="shared" si="2"/>
        <v>0</v>
      </c>
      <c r="O9" s="41">
        <f t="shared" si="2"/>
        <v>0</v>
      </c>
      <c r="P9" s="40">
        <f t="shared" si="2"/>
        <v>262808000</v>
      </c>
      <c r="Q9" s="41">
        <f t="shared" si="2"/>
        <v>150146544</v>
      </c>
      <c r="R9" s="20">
        <f>IF(($J9       =0),0,((($L9       -$J9       )/$J9       )*100))</f>
        <v>-23.170005329320666</v>
      </c>
      <c r="S9" s="21">
        <f>IF(($K9       =0),0,((($M9       -$K9       )/$K9       )*100))</f>
        <v>15.56416681971265</v>
      </c>
      <c r="T9" s="20">
        <f>IF(($E9       =0),0,(($P9       /$E9       )*100))</f>
        <v>78.44921254671587</v>
      </c>
      <c r="U9" s="22">
        <f>IF(($E9       =0),0,(($Q9       /$E9       )*100))</f>
        <v>44.819328724433142</v>
      </c>
      <c r="V9" s="40">
        <f t="shared" ref="V9:W9" si="3">SUM(V10:V27)</f>
        <v>240242000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250300000</v>
      </c>
      <c r="C12" s="42"/>
      <c r="D12" s="42"/>
      <c r="E12" s="42">
        <f t="shared" si="4"/>
        <v>250300000</v>
      </c>
      <c r="F12" s="43">
        <v>250300000</v>
      </c>
      <c r="G12" s="44">
        <v>250300000</v>
      </c>
      <c r="H12" s="43">
        <v>29956000</v>
      </c>
      <c r="I12" s="44">
        <v>34088839</v>
      </c>
      <c r="J12" s="43">
        <v>108072000</v>
      </c>
      <c r="K12" s="44">
        <v>45555329</v>
      </c>
      <c r="L12" s="43">
        <v>81565000</v>
      </c>
      <c r="M12" s="44">
        <v>50585161</v>
      </c>
      <c r="N12" s="43"/>
      <c r="O12" s="44"/>
      <c r="P12" s="43">
        <f t="shared" si="5"/>
        <v>219593000</v>
      </c>
      <c r="Q12" s="44">
        <f t="shared" si="6"/>
        <v>130229329</v>
      </c>
      <c r="R12" s="24">
        <f t="shared" si="7"/>
        <v>-24.527167073802651</v>
      </c>
      <c r="S12" s="25">
        <f t="shared" si="8"/>
        <v>11.041149543668096</v>
      </c>
      <c r="T12" s="24">
        <f t="shared" si="9"/>
        <v>87.731921693967237</v>
      </c>
      <c r="U12" s="26">
        <f t="shared" si="10"/>
        <v>52.029296444266883</v>
      </c>
      <c r="V12" s="43">
        <v>221988000</v>
      </c>
      <c r="W12" s="44"/>
    </row>
    <row r="13" spans="1:23" ht="13" x14ac:dyDescent="0.3">
      <c r="A13" s="23" t="s">
        <v>39</v>
      </c>
      <c r="B13" s="42">
        <v>3700000</v>
      </c>
      <c r="C13" s="42"/>
      <c r="D13" s="42"/>
      <c r="E13" s="42">
        <f t="shared" si="4"/>
        <v>3700000</v>
      </c>
      <c r="F13" s="43">
        <v>1665000</v>
      </c>
      <c r="G13" s="44">
        <v>1665000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7500000</v>
      </c>
      <c r="C14" s="42"/>
      <c r="D14" s="42"/>
      <c r="E14" s="42">
        <f t="shared" si="4"/>
        <v>7500000</v>
      </c>
      <c r="F14" s="43">
        <v>7500000</v>
      </c>
      <c r="G14" s="44">
        <v>7400000</v>
      </c>
      <c r="H14" s="43">
        <v>66000</v>
      </c>
      <c r="I14" s="44"/>
      <c r="J14" s="43">
        <v>405000</v>
      </c>
      <c r="K14" s="44"/>
      <c r="L14" s="43"/>
      <c r="M14" s="44"/>
      <c r="N14" s="43"/>
      <c r="O14" s="44"/>
      <c r="P14" s="43">
        <f t="shared" si="5"/>
        <v>471000</v>
      </c>
      <c r="Q14" s="44">
        <f t="shared" si="6"/>
        <v>0</v>
      </c>
      <c r="R14" s="24">
        <f t="shared" si="7"/>
        <v>-100</v>
      </c>
      <c r="S14" s="25">
        <f t="shared" si="8"/>
        <v>0</v>
      </c>
      <c r="T14" s="24">
        <f t="shared" si="9"/>
        <v>6.2799999999999994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18254000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73504000</v>
      </c>
      <c r="C25" s="42"/>
      <c r="D25" s="42"/>
      <c r="E25" s="42">
        <f t="shared" si="4"/>
        <v>73504000</v>
      </c>
      <c r="F25" s="43">
        <v>66154000</v>
      </c>
      <c r="G25" s="44">
        <v>66154000</v>
      </c>
      <c r="H25" s="43">
        <v>7158000</v>
      </c>
      <c r="I25" s="44">
        <v>7157736</v>
      </c>
      <c r="J25" s="43">
        <v>19119000</v>
      </c>
      <c r="K25" s="44">
        <v>4963257</v>
      </c>
      <c r="L25" s="43">
        <v>16467000</v>
      </c>
      <c r="M25" s="44">
        <v>7796222</v>
      </c>
      <c r="N25" s="43"/>
      <c r="O25" s="44"/>
      <c r="P25" s="43">
        <f t="shared" si="5"/>
        <v>42744000</v>
      </c>
      <c r="Q25" s="44">
        <f t="shared" si="6"/>
        <v>19917215</v>
      </c>
      <c r="R25" s="24">
        <f t="shared" si="7"/>
        <v>-13.871018358700768</v>
      </c>
      <c r="S25" s="25">
        <f t="shared" si="8"/>
        <v>57.078748894123358</v>
      </c>
      <c r="T25" s="24">
        <f t="shared" si="9"/>
        <v>58.151937309534176</v>
      </c>
      <c r="U25" s="26">
        <f t="shared" si="10"/>
        <v>27.096777046147146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10577000</v>
      </c>
      <c r="C28" s="39">
        <f t="shared" si="11"/>
        <v>0</v>
      </c>
      <c r="D28" s="39">
        <f t="shared" si="11"/>
        <v>0</v>
      </c>
      <c r="E28" s="39">
        <f t="shared" si="11"/>
        <v>10577000</v>
      </c>
      <c r="F28" s="40">
        <f t="shared" si="11"/>
        <v>10577000</v>
      </c>
      <c r="G28" s="41">
        <f t="shared" si="11"/>
        <v>10577000</v>
      </c>
      <c r="H28" s="40">
        <f t="shared" si="11"/>
        <v>1923000</v>
      </c>
      <c r="I28" s="41">
        <f t="shared" si="11"/>
        <v>1666513</v>
      </c>
      <c r="J28" s="40">
        <f t="shared" si="11"/>
        <v>2103000</v>
      </c>
      <c r="K28" s="41">
        <f t="shared" si="11"/>
        <v>913419</v>
      </c>
      <c r="L28" s="40">
        <f t="shared" si="11"/>
        <v>2735000</v>
      </c>
      <c r="M28" s="41">
        <f t="shared" si="11"/>
        <v>49905</v>
      </c>
      <c r="N28" s="40">
        <f t="shared" si="11"/>
        <v>0</v>
      </c>
      <c r="O28" s="41">
        <f t="shared" si="11"/>
        <v>0</v>
      </c>
      <c r="P28" s="40">
        <f t="shared" si="11"/>
        <v>6761000</v>
      </c>
      <c r="Q28" s="41">
        <f t="shared" si="11"/>
        <v>2629837</v>
      </c>
      <c r="R28" s="20">
        <f t="shared" si="7"/>
        <v>30.052306229196386</v>
      </c>
      <c r="S28" s="21">
        <f t="shared" si="8"/>
        <v>-94.536461361105907</v>
      </c>
      <c r="T28" s="20">
        <f t="shared" si="9"/>
        <v>63.921716932967762</v>
      </c>
      <c r="U28" s="22">
        <f t="shared" si="10"/>
        <v>24.863732627399074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86000</v>
      </c>
      <c r="I31" s="44">
        <v>127500</v>
      </c>
      <c r="J31" s="43">
        <v>157000</v>
      </c>
      <c r="K31" s="44">
        <v>70700</v>
      </c>
      <c r="L31" s="43">
        <v>741000</v>
      </c>
      <c r="M31" s="44"/>
      <c r="N31" s="43"/>
      <c r="O31" s="44"/>
      <c r="P31" s="43">
        <f t="shared" si="5"/>
        <v>984000</v>
      </c>
      <c r="Q31" s="44">
        <f t="shared" si="6"/>
        <v>198200</v>
      </c>
      <c r="R31" s="24">
        <f t="shared" si="7"/>
        <v>371.97452229299364</v>
      </c>
      <c r="S31" s="25">
        <f t="shared" si="8"/>
        <v>-100</v>
      </c>
      <c r="T31" s="24">
        <f t="shared" si="9"/>
        <v>51.789473684210527</v>
      </c>
      <c r="U31" s="26">
        <f t="shared" si="10"/>
        <v>10.43157894736842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2677000</v>
      </c>
      <c r="C33" s="42"/>
      <c r="D33" s="42"/>
      <c r="E33" s="42">
        <f t="shared" si="4"/>
        <v>2677000</v>
      </c>
      <c r="F33" s="43">
        <v>2677000</v>
      </c>
      <c r="G33" s="44">
        <v>2677000</v>
      </c>
      <c r="H33" s="43">
        <v>124000</v>
      </c>
      <c r="I33" s="44">
        <v>231565</v>
      </c>
      <c r="J33" s="43">
        <v>159000</v>
      </c>
      <c r="K33" s="44">
        <v>159350</v>
      </c>
      <c r="L33" s="43">
        <v>493000</v>
      </c>
      <c r="M33" s="44"/>
      <c r="N33" s="43"/>
      <c r="O33" s="44"/>
      <c r="P33" s="43">
        <f t="shared" si="5"/>
        <v>776000</v>
      </c>
      <c r="Q33" s="44">
        <f t="shared" si="6"/>
        <v>390915</v>
      </c>
      <c r="R33" s="24">
        <f t="shared" si="7"/>
        <v>210.06289308176099</v>
      </c>
      <c r="S33" s="25">
        <f t="shared" si="8"/>
        <v>-100</v>
      </c>
      <c r="T33" s="24">
        <f t="shared" si="9"/>
        <v>28.987672768023909</v>
      </c>
      <c r="U33" s="26">
        <f t="shared" si="10"/>
        <v>14.602726933134106</v>
      </c>
      <c r="V33" s="43"/>
      <c r="W33" s="44"/>
    </row>
    <row r="34" spans="1:23" ht="13" x14ac:dyDescent="0.3">
      <c r="A34" s="23" t="s">
        <v>60</v>
      </c>
      <c r="B34" s="42">
        <v>6000000</v>
      </c>
      <c r="C34" s="42"/>
      <c r="D34" s="42"/>
      <c r="E34" s="42">
        <f t="shared" si="4"/>
        <v>6000000</v>
      </c>
      <c r="F34" s="43">
        <v>6000000</v>
      </c>
      <c r="G34" s="44">
        <v>6000000</v>
      </c>
      <c r="H34" s="43">
        <v>1713000</v>
      </c>
      <c r="I34" s="44">
        <v>1307448</v>
      </c>
      <c r="J34" s="43">
        <v>1787000</v>
      </c>
      <c r="K34" s="44">
        <v>683369</v>
      </c>
      <c r="L34" s="43">
        <v>1501000</v>
      </c>
      <c r="M34" s="44">
        <v>49905</v>
      </c>
      <c r="N34" s="43"/>
      <c r="O34" s="44"/>
      <c r="P34" s="43">
        <f t="shared" si="5"/>
        <v>5001000</v>
      </c>
      <c r="Q34" s="44">
        <f t="shared" si="6"/>
        <v>2040722</v>
      </c>
      <c r="R34" s="24">
        <f t="shared" si="7"/>
        <v>-16.004476776720761</v>
      </c>
      <c r="S34" s="25">
        <f t="shared" si="8"/>
        <v>-92.697210438284444</v>
      </c>
      <c r="T34" s="24">
        <f t="shared" si="9"/>
        <v>83.350000000000009</v>
      </c>
      <c r="U34" s="26">
        <f t="shared" si="10"/>
        <v>34.012033333333335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3000000</v>
      </c>
      <c r="C43" s="45">
        <f t="shared" si="20"/>
        <v>0</v>
      </c>
      <c r="D43" s="45">
        <f t="shared" si="20"/>
        <v>0</v>
      </c>
      <c r="E43" s="45">
        <f t="shared" si="20"/>
        <v>3000000</v>
      </c>
      <c r="F43" s="46">
        <f t="shared" si="20"/>
        <v>3000000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3000000</v>
      </c>
      <c r="C44" s="39">
        <f t="shared" si="22"/>
        <v>0</v>
      </c>
      <c r="D44" s="39">
        <f t="shared" si="22"/>
        <v>0</v>
      </c>
      <c r="E44" s="39">
        <f t="shared" si="22"/>
        <v>3000000</v>
      </c>
      <c r="F44" s="40">
        <f t="shared" si="22"/>
        <v>3000000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3000000</v>
      </c>
      <c r="C47" s="42"/>
      <c r="D47" s="42"/>
      <c r="E47" s="42">
        <f t="shared" si="13"/>
        <v>3000000</v>
      </c>
      <c r="F47" s="43">
        <v>3000000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348581000</v>
      </c>
      <c r="C61" s="39">
        <f t="shared" si="26"/>
        <v>0</v>
      </c>
      <c r="D61" s="39">
        <f t="shared" si="26"/>
        <v>0</v>
      </c>
      <c r="E61" s="39">
        <f t="shared" si="26"/>
        <v>348581000</v>
      </c>
      <c r="F61" s="40">
        <f t="shared" si="26"/>
        <v>339196000</v>
      </c>
      <c r="G61" s="41">
        <f t="shared" si="26"/>
        <v>336096000</v>
      </c>
      <c r="H61" s="40">
        <f t="shared" si="26"/>
        <v>39103000</v>
      </c>
      <c r="I61" s="41">
        <f t="shared" si="26"/>
        <v>42913088</v>
      </c>
      <c r="J61" s="40">
        <f t="shared" si="26"/>
        <v>129699000</v>
      </c>
      <c r="K61" s="41">
        <f t="shared" si="26"/>
        <v>51432005</v>
      </c>
      <c r="L61" s="40">
        <f t="shared" si="26"/>
        <v>100767000</v>
      </c>
      <c r="M61" s="41">
        <f t="shared" si="26"/>
        <v>58431288</v>
      </c>
      <c r="N61" s="40">
        <f t="shared" si="26"/>
        <v>0</v>
      </c>
      <c r="O61" s="41">
        <f t="shared" si="26"/>
        <v>0</v>
      </c>
      <c r="P61" s="40">
        <f t="shared" si="26"/>
        <v>269569000</v>
      </c>
      <c r="Q61" s="41">
        <f t="shared" si="26"/>
        <v>152776381</v>
      </c>
      <c r="R61" s="20">
        <f t="shared" si="16"/>
        <v>-22.307033978673697</v>
      </c>
      <c r="S61" s="21">
        <f t="shared" si="17"/>
        <v>13.608808367474687</v>
      </c>
      <c r="T61" s="20">
        <f t="shared" si="18"/>
        <v>77.333245357606984</v>
      </c>
      <c r="U61" s="22">
        <f t="shared" si="19"/>
        <v>43.82808615501132</v>
      </c>
      <c r="V61" s="40">
        <f t="shared" ref="V61:W61" si="27">+V8+V43</f>
        <v>240242000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348581000</v>
      </c>
      <c r="C65" s="48">
        <f t="shared" si="30"/>
        <v>0</v>
      </c>
      <c r="D65" s="48">
        <f t="shared" si="30"/>
        <v>0</v>
      </c>
      <c r="E65" s="48">
        <f t="shared" si="30"/>
        <v>348581000</v>
      </c>
      <c r="F65" s="49">
        <f t="shared" si="30"/>
        <v>339196000</v>
      </c>
      <c r="G65" s="50">
        <f t="shared" si="30"/>
        <v>336096000</v>
      </c>
      <c r="H65" s="49">
        <f t="shared" si="30"/>
        <v>39103000</v>
      </c>
      <c r="I65" s="50">
        <f t="shared" si="30"/>
        <v>42913088</v>
      </c>
      <c r="J65" s="49">
        <f t="shared" si="30"/>
        <v>129699000</v>
      </c>
      <c r="K65" s="50">
        <f t="shared" si="30"/>
        <v>51432005</v>
      </c>
      <c r="L65" s="49">
        <f t="shared" si="30"/>
        <v>100767000</v>
      </c>
      <c r="M65" s="51">
        <f t="shared" si="30"/>
        <v>58431288</v>
      </c>
      <c r="N65" s="49">
        <f t="shared" si="30"/>
        <v>0</v>
      </c>
      <c r="O65" s="50">
        <f t="shared" si="30"/>
        <v>0</v>
      </c>
      <c r="P65" s="49">
        <f t="shared" si="30"/>
        <v>269569000</v>
      </c>
      <c r="Q65" s="50">
        <f t="shared" si="30"/>
        <v>152776381</v>
      </c>
      <c r="R65" s="34">
        <f t="shared" si="16"/>
        <v>-22.307033978673697</v>
      </c>
      <c r="S65" s="35">
        <f t="shared" si="17"/>
        <v>13.608808367474687</v>
      </c>
      <c r="T65" s="34">
        <f t="shared" si="18"/>
        <v>77.333245357606984</v>
      </c>
      <c r="U65" s="35">
        <f t="shared" si="19"/>
        <v>43.82808615501132</v>
      </c>
      <c r="V65" s="49">
        <f>+V61+V62</f>
        <v>240242000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170022000</v>
      </c>
      <c r="C8" s="36">
        <f t="shared" si="0"/>
        <v>0</v>
      </c>
      <c r="D8" s="36">
        <f t="shared" si="0"/>
        <v>0</v>
      </c>
      <c r="E8" s="36">
        <f t="shared" si="0"/>
        <v>170022000</v>
      </c>
      <c r="F8" s="37">
        <f t="shared" si="0"/>
        <v>170022000</v>
      </c>
      <c r="G8" s="38">
        <f t="shared" si="0"/>
        <v>169022000</v>
      </c>
      <c r="H8" s="37">
        <f t="shared" si="0"/>
        <v>27033000</v>
      </c>
      <c r="I8" s="38">
        <f t="shared" si="0"/>
        <v>16499017</v>
      </c>
      <c r="J8" s="37">
        <f t="shared" si="0"/>
        <v>73871000</v>
      </c>
      <c r="K8" s="38">
        <f t="shared" si="0"/>
        <v>67074928</v>
      </c>
      <c r="L8" s="37">
        <f t="shared" si="0"/>
        <v>15371000</v>
      </c>
      <c r="M8" s="38">
        <f t="shared" si="0"/>
        <v>64966603</v>
      </c>
      <c r="N8" s="37">
        <f t="shared" si="0"/>
        <v>0</v>
      </c>
      <c r="O8" s="38">
        <f t="shared" si="0"/>
        <v>0</v>
      </c>
      <c r="P8" s="37">
        <f t="shared" si="0"/>
        <v>116275000</v>
      </c>
      <c r="Q8" s="38">
        <f t="shared" si="0"/>
        <v>148540548</v>
      </c>
      <c r="R8" s="16">
        <f>IF(($J8       =0),0,((($L8       -$J8       )/$J8       )*100))</f>
        <v>-79.192105156285962</v>
      </c>
      <c r="S8" s="17">
        <f>IF(($K8       =0),0,((($M8       -$K8       )/$K8       )*100))</f>
        <v>-3.1432385585266678</v>
      </c>
      <c r="T8" s="16">
        <f>IF(($E8       =0),0,(($P8       /$E8       )*100))</f>
        <v>68.388208584771377</v>
      </c>
      <c r="U8" s="18">
        <f>IF(($E8       =0),0,(($Q8       /$E8       )*100))</f>
        <v>87.365486819352782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158476000</v>
      </c>
      <c r="C9" s="39">
        <f t="shared" si="2"/>
        <v>0</v>
      </c>
      <c r="D9" s="39">
        <f t="shared" si="2"/>
        <v>0</v>
      </c>
      <c r="E9" s="39">
        <f t="shared" si="2"/>
        <v>158476000</v>
      </c>
      <c r="F9" s="40">
        <f t="shared" si="2"/>
        <v>158476000</v>
      </c>
      <c r="G9" s="41">
        <f t="shared" si="2"/>
        <v>157476000</v>
      </c>
      <c r="H9" s="40">
        <f t="shared" si="2"/>
        <v>25953000</v>
      </c>
      <c r="I9" s="41">
        <f t="shared" si="2"/>
        <v>16454816</v>
      </c>
      <c r="J9" s="40">
        <f t="shared" si="2"/>
        <v>70086000</v>
      </c>
      <c r="K9" s="41">
        <f t="shared" si="2"/>
        <v>64112997</v>
      </c>
      <c r="L9" s="40">
        <f t="shared" si="2"/>
        <v>11638000</v>
      </c>
      <c r="M9" s="41">
        <f t="shared" si="2"/>
        <v>61401323</v>
      </c>
      <c r="N9" s="40">
        <f t="shared" si="2"/>
        <v>0</v>
      </c>
      <c r="O9" s="41">
        <f t="shared" si="2"/>
        <v>0</v>
      </c>
      <c r="P9" s="40">
        <f t="shared" si="2"/>
        <v>107677000</v>
      </c>
      <c r="Q9" s="41">
        <f t="shared" si="2"/>
        <v>141969136</v>
      </c>
      <c r="R9" s="20">
        <f>IF(($J9       =0),0,((($L9       -$J9       )/$J9       )*100))</f>
        <v>-83.394686527979914</v>
      </c>
      <c r="S9" s="21">
        <f>IF(($K9       =0),0,((($M9       -$K9       )/$K9       )*100))</f>
        <v>-4.2295230715856258</v>
      </c>
      <c r="T9" s="20">
        <f>IF(($E9       =0),0,(($P9       /$E9       )*100))</f>
        <v>67.945304020798105</v>
      </c>
      <c r="U9" s="22">
        <f>IF(($E9       =0),0,(($Q9       /$E9       )*100))</f>
        <v>89.583997576920154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157476000</v>
      </c>
      <c r="C10" s="42"/>
      <c r="D10" s="42"/>
      <c r="E10" s="42">
        <f t="shared" ref="E10:E41" si="4">$B10      +$C10      +$D10</f>
        <v>157476000</v>
      </c>
      <c r="F10" s="43">
        <v>157476000</v>
      </c>
      <c r="G10" s="44">
        <v>157476000</v>
      </c>
      <c r="H10" s="43">
        <v>25953000</v>
      </c>
      <c r="I10" s="44">
        <v>16454816</v>
      </c>
      <c r="J10" s="43">
        <v>70086000</v>
      </c>
      <c r="K10" s="44">
        <v>64112997</v>
      </c>
      <c r="L10" s="43">
        <v>11638000</v>
      </c>
      <c r="M10" s="44">
        <v>61401323</v>
      </c>
      <c r="N10" s="43"/>
      <c r="O10" s="44"/>
      <c r="P10" s="43">
        <f t="shared" ref="P10:P41" si="5">$H10      +$J10      +$L10      +$N10</f>
        <v>107677000</v>
      </c>
      <c r="Q10" s="44">
        <f t="shared" ref="Q10:Q41" si="6">$I10      +$K10      +$M10      +$O10</f>
        <v>141969136</v>
      </c>
      <c r="R10" s="24">
        <f t="shared" ref="R10:R41" si="7">IF(($J10      =0),0,((($L10      -$J10      )/$J10      )*100))</f>
        <v>-83.394686527979914</v>
      </c>
      <c r="S10" s="25">
        <f t="shared" ref="S10:S41" si="8">IF(($K10      =0),0,((($M10      -$K10      )/$K10      )*100))</f>
        <v>-4.2295230715856258</v>
      </c>
      <c r="T10" s="24">
        <f t="shared" ref="T10:T41" si="9">IF(($E10      =0),0,(($P10      /$E10      )*100))</f>
        <v>68.376768523457542</v>
      </c>
      <c r="U10" s="26">
        <f t="shared" ref="U10:U41" si="10">IF(($E10      =0),0,(($Q10      /$E10      )*100))</f>
        <v>90.152871548680437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1000000</v>
      </c>
      <c r="C14" s="42"/>
      <c r="D14" s="42"/>
      <c r="E14" s="42">
        <f t="shared" si="4"/>
        <v>1000000</v>
      </c>
      <c r="F14" s="43">
        <v>1000000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11546000</v>
      </c>
      <c r="C28" s="39">
        <f t="shared" si="11"/>
        <v>0</v>
      </c>
      <c r="D28" s="39">
        <f t="shared" si="11"/>
        <v>0</v>
      </c>
      <c r="E28" s="39">
        <f t="shared" si="11"/>
        <v>11546000</v>
      </c>
      <c r="F28" s="40">
        <f t="shared" si="11"/>
        <v>11546000</v>
      </c>
      <c r="G28" s="41">
        <f t="shared" si="11"/>
        <v>11546000</v>
      </c>
      <c r="H28" s="40">
        <f t="shared" si="11"/>
        <v>1080000</v>
      </c>
      <c r="I28" s="41">
        <f t="shared" si="11"/>
        <v>44201</v>
      </c>
      <c r="J28" s="40">
        <f t="shared" si="11"/>
        <v>3785000</v>
      </c>
      <c r="K28" s="41">
        <f t="shared" si="11"/>
        <v>2961931</v>
      </c>
      <c r="L28" s="40">
        <f t="shared" si="11"/>
        <v>3733000</v>
      </c>
      <c r="M28" s="41">
        <f t="shared" si="11"/>
        <v>3565280</v>
      </c>
      <c r="N28" s="40">
        <f t="shared" si="11"/>
        <v>0</v>
      </c>
      <c r="O28" s="41">
        <f t="shared" si="11"/>
        <v>0</v>
      </c>
      <c r="P28" s="40">
        <f t="shared" si="11"/>
        <v>8598000</v>
      </c>
      <c r="Q28" s="41">
        <f t="shared" si="11"/>
        <v>6571412</v>
      </c>
      <c r="R28" s="20">
        <f t="shared" si="7"/>
        <v>-1.3738441215323647</v>
      </c>
      <c r="S28" s="21">
        <f t="shared" si="8"/>
        <v>20.370123409356935</v>
      </c>
      <c r="T28" s="20">
        <f t="shared" si="9"/>
        <v>74.467347999307123</v>
      </c>
      <c r="U28" s="22">
        <f t="shared" si="10"/>
        <v>56.915052832149662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53000</v>
      </c>
      <c r="I31" s="44">
        <v>44201</v>
      </c>
      <c r="J31" s="43">
        <v>35000</v>
      </c>
      <c r="K31" s="44">
        <v>31280</v>
      </c>
      <c r="L31" s="43">
        <v>249000</v>
      </c>
      <c r="M31" s="44">
        <v>238580</v>
      </c>
      <c r="N31" s="43"/>
      <c r="O31" s="44"/>
      <c r="P31" s="43">
        <f t="shared" si="5"/>
        <v>337000</v>
      </c>
      <c r="Q31" s="44">
        <f t="shared" si="6"/>
        <v>314061</v>
      </c>
      <c r="R31" s="24">
        <f t="shared" si="7"/>
        <v>611.42857142857133</v>
      </c>
      <c r="S31" s="25">
        <f t="shared" si="8"/>
        <v>662.72378516624042</v>
      </c>
      <c r="T31" s="24">
        <f t="shared" si="9"/>
        <v>16.850000000000001</v>
      </c>
      <c r="U31" s="26">
        <f t="shared" si="10"/>
        <v>15.703049999999999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4286000</v>
      </c>
      <c r="C33" s="42"/>
      <c r="D33" s="42"/>
      <c r="E33" s="42">
        <f t="shared" si="4"/>
        <v>4286000</v>
      </c>
      <c r="F33" s="43">
        <v>4286000</v>
      </c>
      <c r="G33" s="44">
        <v>4286000</v>
      </c>
      <c r="H33" s="43">
        <v>1027000</v>
      </c>
      <c r="I33" s="44"/>
      <c r="J33" s="43">
        <v>1974000</v>
      </c>
      <c r="K33" s="44">
        <v>2930651</v>
      </c>
      <c r="L33" s="43"/>
      <c r="M33" s="44">
        <v>1355350</v>
      </c>
      <c r="N33" s="43"/>
      <c r="O33" s="44"/>
      <c r="P33" s="43">
        <f t="shared" si="5"/>
        <v>3001000</v>
      </c>
      <c r="Q33" s="44">
        <f t="shared" si="6"/>
        <v>4286001</v>
      </c>
      <c r="R33" s="24">
        <f t="shared" si="7"/>
        <v>-100</v>
      </c>
      <c r="S33" s="25">
        <f t="shared" si="8"/>
        <v>-53.75259626615383</v>
      </c>
      <c r="T33" s="24">
        <f t="shared" si="9"/>
        <v>70.018665422305176</v>
      </c>
      <c r="U33" s="26">
        <f t="shared" si="10"/>
        <v>100.00002333177788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5260000</v>
      </c>
      <c r="C36" s="42"/>
      <c r="D36" s="42"/>
      <c r="E36" s="42">
        <f t="shared" si="4"/>
        <v>5260000</v>
      </c>
      <c r="F36" s="43">
        <v>5260000</v>
      </c>
      <c r="G36" s="44">
        <v>5260000</v>
      </c>
      <c r="H36" s="43"/>
      <c r="I36" s="44"/>
      <c r="J36" s="43">
        <v>1776000</v>
      </c>
      <c r="K36" s="44"/>
      <c r="L36" s="43">
        <v>3484000</v>
      </c>
      <c r="M36" s="44">
        <v>1971350</v>
      </c>
      <c r="N36" s="43"/>
      <c r="O36" s="44"/>
      <c r="P36" s="43">
        <f t="shared" si="5"/>
        <v>5260000</v>
      </c>
      <c r="Q36" s="44">
        <f t="shared" si="6"/>
        <v>1971350</v>
      </c>
      <c r="R36" s="24">
        <f t="shared" si="7"/>
        <v>96.171171171171167</v>
      </c>
      <c r="S36" s="25">
        <f t="shared" si="8"/>
        <v>0</v>
      </c>
      <c r="T36" s="24">
        <f t="shared" si="9"/>
        <v>100</v>
      </c>
      <c r="U36" s="26">
        <f t="shared" si="10"/>
        <v>37.478136882129277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574345000</v>
      </c>
      <c r="C43" s="45">
        <f t="shared" si="20"/>
        <v>0</v>
      </c>
      <c r="D43" s="45">
        <f t="shared" si="20"/>
        <v>0</v>
      </c>
      <c r="E43" s="45">
        <f t="shared" si="20"/>
        <v>574345000</v>
      </c>
      <c r="F43" s="46">
        <f t="shared" si="20"/>
        <v>572974000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574345000</v>
      </c>
      <c r="C44" s="39">
        <f t="shared" si="22"/>
        <v>0</v>
      </c>
      <c r="D44" s="39">
        <f t="shared" si="22"/>
        <v>0</v>
      </c>
      <c r="E44" s="39">
        <f t="shared" si="22"/>
        <v>574345000</v>
      </c>
      <c r="F44" s="40">
        <f t="shared" si="22"/>
        <v>572974000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505037000</v>
      </c>
      <c r="C45" s="42"/>
      <c r="D45" s="42"/>
      <c r="E45" s="42">
        <f t="shared" si="13"/>
        <v>505037000</v>
      </c>
      <c r="F45" s="43">
        <v>505037000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15098000</v>
      </c>
      <c r="C46" s="42"/>
      <c r="D46" s="42"/>
      <c r="E46" s="42">
        <f t="shared" si="13"/>
        <v>15098000</v>
      </c>
      <c r="F46" s="43">
        <v>13727000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52210000</v>
      </c>
      <c r="C54" s="42"/>
      <c r="D54" s="42"/>
      <c r="E54" s="42">
        <f t="shared" si="13"/>
        <v>52210000</v>
      </c>
      <c r="F54" s="43">
        <v>52210000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744367000</v>
      </c>
      <c r="C61" s="39">
        <f t="shared" si="26"/>
        <v>0</v>
      </c>
      <c r="D61" s="39">
        <f t="shared" si="26"/>
        <v>0</v>
      </c>
      <c r="E61" s="39">
        <f t="shared" si="26"/>
        <v>744367000</v>
      </c>
      <c r="F61" s="40">
        <f t="shared" si="26"/>
        <v>742996000</v>
      </c>
      <c r="G61" s="41">
        <f t="shared" si="26"/>
        <v>169022000</v>
      </c>
      <c r="H61" s="40">
        <f t="shared" si="26"/>
        <v>27033000</v>
      </c>
      <c r="I61" s="41">
        <f t="shared" si="26"/>
        <v>16499017</v>
      </c>
      <c r="J61" s="40">
        <f t="shared" si="26"/>
        <v>73871000</v>
      </c>
      <c r="K61" s="41">
        <f t="shared" si="26"/>
        <v>67074928</v>
      </c>
      <c r="L61" s="40">
        <f t="shared" si="26"/>
        <v>15371000</v>
      </c>
      <c r="M61" s="41">
        <f t="shared" si="26"/>
        <v>64966603</v>
      </c>
      <c r="N61" s="40">
        <f t="shared" si="26"/>
        <v>0</v>
      </c>
      <c r="O61" s="41">
        <f t="shared" si="26"/>
        <v>0</v>
      </c>
      <c r="P61" s="40">
        <f t="shared" si="26"/>
        <v>116275000</v>
      </c>
      <c r="Q61" s="41">
        <f t="shared" si="26"/>
        <v>148540548</v>
      </c>
      <c r="R61" s="20">
        <f t="shared" si="16"/>
        <v>-79.192105156285962</v>
      </c>
      <c r="S61" s="21">
        <f t="shared" si="17"/>
        <v>-3.1432385585266678</v>
      </c>
      <c r="T61" s="20">
        <f t="shared" si="18"/>
        <v>15.620654865140448</v>
      </c>
      <c r="U61" s="22">
        <f t="shared" si="19"/>
        <v>19.955283885502716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744367000</v>
      </c>
      <c r="C65" s="48">
        <f t="shared" si="30"/>
        <v>0</v>
      </c>
      <c r="D65" s="48">
        <f t="shared" si="30"/>
        <v>0</v>
      </c>
      <c r="E65" s="48">
        <f t="shared" si="30"/>
        <v>744367000</v>
      </c>
      <c r="F65" s="49">
        <f t="shared" si="30"/>
        <v>742996000</v>
      </c>
      <c r="G65" s="50">
        <f t="shared" si="30"/>
        <v>169022000</v>
      </c>
      <c r="H65" s="49">
        <f t="shared" si="30"/>
        <v>27033000</v>
      </c>
      <c r="I65" s="50">
        <f t="shared" si="30"/>
        <v>16499017</v>
      </c>
      <c r="J65" s="49">
        <f t="shared" si="30"/>
        <v>73871000</v>
      </c>
      <c r="K65" s="50">
        <f t="shared" si="30"/>
        <v>67074928</v>
      </c>
      <c r="L65" s="49">
        <f t="shared" si="30"/>
        <v>15371000</v>
      </c>
      <c r="M65" s="51">
        <f t="shared" si="30"/>
        <v>64966603</v>
      </c>
      <c r="N65" s="49">
        <f t="shared" si="30"/>
        <v>0</v>
      </c>
      <c r="O65" s="50">
        <f t="shared" si="30"/>
        <v>0</v>
      </c>
      <c r="P65" s="49">
        <f t="shared" si="30"/>
        <v>116275000</v>
      </c>
      <c r="Q65" s="50">
        <f t="shared" si="30"/>
        <v>148540548</v>
      </c>
      <c r="R65" s="34">
        <f t="shared" si="16"/>
        <v>-79.192105156285962</v>
      </c>
      <c r="S65" s="35">
        <f t="shared" si="17"/>
        <v>-3.1432385585266678</v>
      </c>
      <c r="T65" s="34">
        <f t="shared" si="18"/>
        <v>15.620654865140448</v>
      </c>
      <c r="U65" s="35">
        <f t="shared" si="19"/>
        <v>19.955283885502716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293458000</v>
      </c>
      <c r="C8" s="36">
        <f t="shared" si="0"/>
        <v>0</v>
      </c>
      <c r="D8" s="36">
        <f t="shared" si="0"/>
        <v>0</v>
      </c>
      <c r="E8" s="36">
        <f t="shared" si="0"/>
        <v>293458000</v>
      </c>
      <c r="F8" s="37">
        <f t="shared" si="0"/>
        <v>292536000</v>
      </c>
      <c r="G8" s="38">
        <f t="shared" si="0"/>
        <v>292536000</v>
      </c>
      <c r="H8" s="37">
        <f t="shared" si="0"/>
        <v>70636000</v>
      </c>
      <c r="I8" s="38">
        <f t="shared" si="0"/>
        <v>70642706</v>
      </c>
      <c r="J8" s="37">
        <f t="shared" si="0"/>
        <v>106498000</v>
      </c>
      <c r="K8" s="38">
        <f t="shared" si="0"/>
        <v>102711912</v>
      </c>
      <c r="L8" s="37">
        <f t="shared" si="0"/>
        <v>60226000</v>
      </c>
      <c r="M8" s="38">
        <f t="shared" si="0"/>
        <v>83046998</v>
      </c>
      <c r="N8" s="37">
        <f t="shared" si="0"/>
        <v>0</v>
      </c>
      <c r="O8" s="38">
        <f t="shared" si="0"/>
        <v>0</v>
      </c>
      <c r="P8" s="37">
        <f t="shared" si="0"/>
        <v>237360000</v>
      </c>
      <c r="Q8" s="38">
        <f t="shared" si="0"/>
        <v>256401616</v>
      </c>
      <c r="R8" s="16">
        <f>IF(($J8       =0),0,((($L8       -$J8       )/$J8       )*100))</f>
        <v>-43.448703262033092</v>
      </c>
      <c r="S8" s="17">
        <f>IF(($K8       =0),0,((($M8       -$K8       )/$K8       )*100))</f>
        <v>-19.145699478362353</v>
      </c>
      <c r="T8" s="16">
        <f>IF(($E8       =0),0,(($P8       /$E8       )*100))</f>
        <v>80.883806200546587</v>
      </c>
      <c r="U8" s="18">
        <f>IF(($E8       =0),0,(($Q8       /$E8       )*100))</f>
        <v>87.372508502068442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289509000</v>
      </c>
      <c r="C9" s="39">
        <f t="shared" si="2"/>
        <v>0</v>
      </c>
      <c r="D9" s="39">
        <f t="shared" si="2"/>
        <v>0</v>
      </c>
      <c r="E9" s="39">
        <f t="shared" si="2"/>
        <v>289509000</v>
      </c>
      <c r="F9" s="40">
        <f t="shared" si="2"/>
        <v>289509000</v>
      </c>
      <c r="G9" s="41">
        <f t="shared" si="2"/>
        <v>289509000</v>
      </c>
      <c r="H9" s="40">
        <f t="shared" si="2"/>
        <v>70337000</v>
      </c>
      <c r="I9" s="41">
        <f t="shared" si="2"/>
        <v>70343641</v>
      </c>
      <c r="J9" s="40">
        <f t="shared" si="2"/>
        <v>105866000</v>
      </c>
      <c r="K9" s="41">
        <f t="shared" si="2"/>
        <v>102080953</v>
      </c>
      <c r="L9" s="40">
        <f t="shared" si="2"/>
        <v>59504000</v>
      </c>
      <c r="M9" s="41">
        <f t="shared" si="2"/>
        <v>82324419</v>
      </c>
      <c r="N9" s="40">
        <f t="shared" si="2"/>
        <v>0</v>
      </c>
      <c r="O9" s="41">
        <f t="shared" si="2"/>
        <v>0</v>
      </c>
      <c r="P9" s="40">
        <f t="shared" si="2"/>
        <v>235707000</v>
      </c>
      <c r="Q9" s="41">
        <f t="shared" si="2"/>
        <v>254749013</v>
      </c>
      <c r="R9" s="20">
        <f>IF(($J9       =0),0,((($L9       -$J9       )/$J9       )*100))</f>
        <v>-43.793096933859786</v>
      </c>
      <c r="S9" s="21">
        <f>IF(($K9       =0),0,((($M9       -$K9       )/$K9       )*100))</f>
        <v>-19.353790711573783</v>
      </c>
      <c r="T9" s="20">
        <f>IF(($E9       =0),0,(($P9       /$E9       )*100))</f>
        <v>81.416121778597557</v>
      </c>
      <c r="U9" s="22">
        <f>IF(($E9       =0),0,(($Q9       /$E9       )*100))</f>
        <v>87.993469287655998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62114000</v>
      </c>
      <c r="C14" s="42"/>
      <c r="D14" s="42"/>
      <c r="E14" s="42">
        <f t="shared" si="4"/>
        <v>62114000</v>
      </c>
      <c r="F14" s="43">
        <v>62114000</v>
      </c>
      <c r="G14" s="44">
        <v>62114000</v>
      </c>
      <c r="H14" s="43">
        <v>20081000</v>
      </c>
      <c r="I14" s="44">
        <v>20085936</v>
      </c>
      <c r="J14" s="43">
        <v>34033000</v>
      </c>
      <c r="K14" s="44">
        <v>28174795</v>
      </c>
      <c r="L14" s="43"/>
      <c r="M14" s="44">
        <v>26006381</v>
      </c>
      <c r="N14" s="43"/>
      <c r="O14" s="44"/>
      <c r="P14" s="43">
        <f t="shared" si="5"/>
        <v>54114000</v>
      </c>
      <c r="Q14" s="44">
        <f t="shared" si="6"/>
        <v>74267112</v>
      </c>
      <c r="R14" s="24">
        <f t="shared" si="7"/>
        <v>-100</v>
      </c>
      <c r="S14" s="25">
        <f t="shared" si="8"/>
        <v>-7.6962902480745647</v>
      </c>
      <c r="T14" s="24">
        <f t="shared" si="9"/>
        <v>87.12045593585988</v>
      </c>
      <c r="U14" s="26">
        <f t="shared" si="10"/>
        <v>119.56581769005376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72500000</v>
      </c>
      <c r="C23" s="42"/>
      <c r="D23" s="42"/>
      <c r="E23" s="42">
        <f t="shared" si="4"/>
        <v>72500000</v>
      </c>
      <c r="F23" s="43">
        <v>72500000</v>
      </c>
      <c r="G23" s="44">
        <v>72500000</v>
      </c>
      <c r="H23" s="43">
        <v>17655000</v>
      </c>
      <c r="I23" s="44">
        <v>17655945</v>
      </c>
      <c r="J23" s="43">
        <v>23158000</v>
      </c>
      <c r="K23" s="44">
        <v>25230860</v>
      </c>
      <c r="L23" s="43">
        <v>16196000</v>
      </c>
      <c r="M23" s="44">
        <v>13009029</v>
      </c>
      <c r="N23" s="43"/>
      <c r="O23" s="44"/>
      <c r="P23" s="43">
        <f t="shared" si="5"/>
        <v>57009000</v>
      </c>
      <c r="Q23" s="44">
        <f t="shared" si="6"/>
        <v>55895834</v>
      </c>
      <c r="R23" s="24">
        <f t="shared" si="7"/>
        <v>-30.063045167976512</v>
      </c>
      <c r="S23" s="25">
        <f t="shared" si="8"/>
        <v>-48.440009575575303</v>
      </c>
      <c r="T23" s="24">
        <f t="shared" si="9"/>
        <v>78.633103448275861</v>
      </c>
      <c r="U23" s="26">
        <f t="shared" si="10"/>
        <v>77.097702068965518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154895000</v>
      </c>
      <c r="C25" s="42"/>
      <c r="D25" s="42"/>
      <c r="E25" s="42">
        <f t="shared" si="4"/>
        <v>154895000</v>
      </c>
      <c r="F25" s="43">
        <v>154895000</v>
      </c>
      <c r="G25" s="44">
        <v>154895000</v>
      </c>
      <c r="H25" s="43">
        <v>32601000</v>
      </c>
      <c r="I25" s="44">
        <v>32601760</v>
      </c>
      <c r="J25" s="43">
        <v>48675000</v>
      </c>
      <c r="K25" s="44">
        <v>48675298</v>
      </c>
      <c r="L25" s="43">
        <v>43308000</v>
      </c>
      <c r="M25" s="44">
        <v>43309009</v>
      </c>
      <c r="N25" s="43"/>
      <c r="O25" s="44"/>
      <c r="P25" s="43">
        <f t="shared" si="5"/>
        <v>124584000</v>
      </c>
      <c r="Q25" s="44">
        <f t="shared" si="6"/>
        <v>124586067</v>
      </c>
      <c r="R25" s="24">
        <f t="shared" si="7"/>
        <v>-11.026194144838213</v>
      </c>
      <c r="S25" s="25">
        <f t="shared" si="8"/>
        <v>-11.024665940411911</v>
      </c>
      <c r="T25" s="24">
        <f t="shared" si="9"/>
        <v>80.431259885729048</v>
      </c>
      <c r="U25" s="26">
        <f t="shared" si="10"/>
        <v>80.432594338100003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3949000</v>
      </c>
      <c r="C28" s="39">
        <f t="shared" si="11"/>
        <v>0</v>
      </c>
      <c r="D28" s="39">
        <f t="shared" si="11"/>
        <v>0</v>
      </c>
      <c r="E28" s="39">
        <f t="shared" si="11"/>
        <v>3949000</v>
      </c>
      <c r="F28" s="40">
        <f t="shared" si="11"/>
        <v>3027000</v>
      </c>
      <c r="G28" s="41">
        <f t="shared" si="11"/>
        <v>3027000</v>
      </c>
      <c r="H28" s="40">
        <f t="shared" si="11"/>
        <v>299000</v>
      </c>
      <c r="I28" s="41">
        <f t="shared" si="11"/>
        <v>299065</v>
      </c>
      <c r="J28" s="40">
        <f t="shared" si="11"/>
        <v>632000</v>
      </c>
      <c r="K28" s="41">
        <f t="shared" si="11"/>
        <v>630959</v>
      </c>
      <c r="L28" s="40">
        <f t="shared" si="11"/>
        <v>722000</v>
      </c>
      <c r="M28" s="41">
        <f t="shared" si="11"/>
        <v>722579</v>
      </c>
      <c r="N28" s="40">
        <f t="shared" si="11"/>
        <v>0</v>
      </c>
      <c r="O28" s="41">
        <f t="shared" si="11"/>
        <v>0</v>
      </c>
      <c r="P28" s="40">
        <f t="shared" si="11"/>
        <v>1653000</v>
      </c>
      <c r="Q28" s="41">
        <f t="shared" si="11"/>
        <v>1652603</v>
      </c>
      <c r="R28" s="20">
        <f t="shared" si="7"/>
        <v>14.240506329113925</v>
      </c>
      <c r="S28" s="21">
        <f t="shared" si="8"/>
        <v>14.520753329455637</v>
      </c>
      <c r="T28" s="20">
        <f t="shared" si="9"/>
        <v>41.858698404659407</v>
      </c>
      <c r="U28" s="22">
        <f t="shared" si="10"/>
        <v>41.848645226639661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299000</v>
      </c>
      <c r="I31" s="44">
        <v>299065</v>
      </c>
      <c r="J31" s="43">
        <v>54000</v>
      </c>
      <c r="K31" s="44">
        <v>53319</v>
      </c>
      <c r="L31" s="43">
        <v>112000</v>
      </c>
      <c r="M31" s="44">
        <v>112271</v>
      </c>
      <c r="N31" s="43"/>
      <c r="O31" s="44"/>
      <c r="P31" s="43">
        <f t="shared" si="5"/>
        <v>465000</v>
      </c>
      <c r="Q31" s="44">
        <f t="shared" si="6"/>
        <v>464655</v>
      </c>
      <c r="R31" s="24">
        <f t="shared" si="7"/>
        <v>107.40740740740742</v>
      </c>
      <c r="S31" s="25">
        <f t="shared" si="8"/>
        <v>110.56471426695924</v>
      </c>
      <c r="T31" s="24">
        <f t="shared" si="9"/>
        <v>24.473684210526319</v>
      </c>
      <c r="U31" s="26">
        <f t="shared" si="10"/>
        <v>24.455526315789474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2049000</v>
      </c>
      <c r="C33" s="42"/>
      <c r="D33" s="42"/>
      <c r="E33" s="42">
        <f t="shared" si="4"/>
        <v>2049000</v>
      </c>
      <c r="F33" s="43">
        <v>1127000</v>
      </c>
      <c r="G33" s="44">
        <v>1127000</v>
      </c>
      <c r="H33" s="43"/>
      <c r="I33" s="44"/>
      <c r="J33" s="43">
        <v>578000</v>
      </c>
      <c r="K33" s="44">
        <v>577640</v>
      </c>
      <c r="L33" s="43">
        <v>610000</v>
      </c>
      <c r="M33" s="44">
        <v>610308</v>
      </c>
      <c r="N33" s="43"/>
      <c r="O33" s="44"/>
      <c r="P33" s="43">
        <f t="shared" si="5"/>
        <v>1188000</v>
      </c>
      <c r="Q33" s="44">
        <f t="shared" si="6"/>
        <v>1187948</v>
      </c>
      <c r="R33" s="24">
        <f t="shared" si="7"/>
        <v>5.5363321799307963</v>
      </c>
      <c r="S33" s="25">
        <f t="shared" si="8"/>
        <v>5.6554255245481615</v>
      </c>
      <c r="T33" s="24">
        <f t="shared" si="9"/>
        <v>57.979502196193266</v>
      </c>
      <c r="U33" s="26">
        <f t="shared" si="10"/>
        <v>57.976964372864813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53062000</v>
      </c>
      <c r="C43" s="45">
        <f t="shared" si="20"/>
        <v>0</v>
      </c>
      <c r="D43" s="45">
        <f t="shared" si="20"/>
        <v>0</v>
      </c>
      <c r="E43" s="45">
        <f t="shared" si="20"/>
        <v>53062000</v>
      </c>
      <c r="F43" s="46">
        <f t="shared" si="20"/>
        <v>52693000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53062000</v>
      </c>
      <c r="C44" s="39">
        <f t="shared" si="22"/>
        <v>0</v>
      </c>
      <c r="D44" s="39">
        <f t="shared" si="22"/>
        <v>0</v>
      </c>
      <c r="E44" s="39">
        <f t="shared" si="22"/>
        <v>53062000</v>
      </c>
      <c r="F44" s="40">
        <f t="shared" si="22"/>
        <v>52693000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4062000</v>
      </c>
      <c r="C46" s="42"/>
      <c r="D46" s="42"/>
      <c r="E46" s="42">
        <f t="shared" si="13"/>
        <v>4062000</v>
      </c>
      <c r="F46" s="43">
        <v>3693000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 t="shared" si="13"/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346520000</v>
      </c>
      <c r="C61" s="39">
        <f t="shared" si="26"/>
        <v>0</v>
      </c>
      <c r="D61" s="39">
        <f t="shared" si="26"/>
        <v>0</v>
      </c>
      <c r="E61" s="39">
        <f t="shared" si="26"/>
        <v>346520000</v>
      </c>
      <c r="F61" s="40">
        <f t="shared" si="26"/>
        <v>345229000</v>
      </c>
      <c r="G61" s="41">
        <f t="shared" si="26"/>
        <v>292536000</v>
      </c>
      <c r="H61" s="40">
        <f t="shared" si="26"/>
        <v>70636000</v>
      </c>
      <c r="I61" s="41">
        <f t="shared" si="26"/>
        <v>70642706</v>
      </c>
      <c r="J61" s="40">
        <f t="shared" si="26"/>
        <v>106498000</v>
      </c>
      <c r="K61" s="41">
        <f t="shared" si="26"/>
        <v>102711912</v>
      </c>
      <c r="L61" s="40">
        <f t="shared" si="26"/>
        <v>60226000</v>
      </c>
      <c r="M61" s="41">
        <f t="shared" si="26"/>
        <v>83046998</v>
      </c>
      <c r="N61" s="40">
        <f t="shared" si="26"/>
        <v>0</v>
      </c>
      <c r="O61" s="41">
        <f t="shared" si="26"/>
        <v>0</v>
      </c>
      <c r="P61" s="40">
        <f t="shared" si="26"/>
        <v>237360000</v>
      </c>
      <c r="Q61" s="41">
        <f t="shared" si="26"/>
        <v>256401616</v>
      </c>
      <c r="R61" s="20">
        <f t="shared" si="16"/>
        <v>-43.448703262033092</v>
      </c>
      <c r="S61" s="21">
        <f t="shared" si="17"/>
        <v>-19.145699478362353</v>
      </c>
      <c r="T61" s="20">
        <f t="shared" si="18"/>
        <v>68.498210781484474</v>
      </c>
      <c r="U61" s="22">
        <f t="shared" si="19"/>
        <v>73.993309477086456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346520000</v>
      </c>
      <c r="C65" s="48">
        <f t="shared" si="30"/>
        <v>0</v>
      </c>
      <c r="D65" s="48">
        <f t="shared" si="30"/>
        <v>0</v>
      </c>
      <c r="E65" s="48">
        <f t="shared" si="30"/>
        <v>346520000</v>
      </c>
      <c r="F65" s="49">
        <f t="shared" si="30"/>
        <v>345229000</v>
      </c>
      <c r="G65" s="50">
        <f t="shared" si="30"/>
        <v>292536000</v>
      </c>
      <c r="H65" s="49">
        <f t="shared" si="30"/>
        <v>70636000</v>
      </c>
      <c r="I65" s="50">
        <f t="shared" si="30"/>
        <v>70642706</v>
      </c>
      <c r="J65" s="49">
        <f t="shared" si="30"/>
        <v>106498000</v>
      </c>
      <c r="K65" s="50">
        <f t="shared" si="30"/>
        <v>102711912</v>
      </c>
      <c r="L65" s="49">
        <f t="shared" si="30"/>
        <v>60226000</v>
      </c>
      <c r="M65" s="51">
        <f t="shared" si="30"/>
        <v>83046998</v>
      </c>
      <c r="N65" s="49">
        <f t="shared" si="30"/>
        <v>0</v>
      </c>
      <c r="O65" s="50">
        <f t="shared" si="30"/>
        <v>0</v>
      </c>
      <c r="P65" s="49">
        <f t="shared" si="30"/>
        <v>237360000</v>
      </c>
      <c r="Q65" s="50">
        <f t="shared" si="30"/>
        <v>256401616</v>
      </c>
      <c r="R65" s="34">
        <f t="shared" si="16"/>
        <v>-43.448703262033092</v>
      </c>
      <c r="S65" s="35">
        <f t="shared" si="17"/>
        <v>-19.145699478362353</v>
      </c>
      <c r="T65" s="34">
        <f t="shared" si="18"/>
        <v>68.498210781484474</v>
      </c>
      <c r="U65" s="35">
        <f t="shared" si="19"/>
        <v>73.993309477086456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465495000</v>
      </c>
      <c r="C8" s="36">
        <f t="shared" si="0"/>
        <v>0</v>
      </c>
      <c r="D8" s="36">
        <f t="shared" si="0"/>
        <v>0</v>
      </c>
      <c r="E8" s="36">
        <f t="shared" si="0"/>
        <v>465495000</v>
      </c>
      <c r="F8" s="37">
        <f t="shared" si="0"/>
        <v>466676000</v>
      </c>
      <c r="G8" s="38">
        <f t="shared" si="0"/>
        <v>466676000</v>
      </c>
      <c r="H8" s="37">
        <f t="shared" si="0"/>
        <v>69485000</v>
      </c>
      <c r="I8" s="38">
        <f t="shared" si="0"/>
        <v>67146814</v>
      </c>
      <c r="J8" s="37">
        <f t="shared" si="0"/>
        <v>113635000</v>
      </c>
      <c r="K8" s="38">
        <f t="shared" si="0"/>
        <v>124553446</v>
      </c>
      <c r="L8" s="37">
        <f t="shared" si="0"/>
        <v>54664000</v>
      </c>
      <c r="M8" s="38">
        <f t="shared" si="0"/>
        <v>49925837</v>
      </c>
      <c r="N8" s="37">
        <f t="shared" si="0"/>
        <v>0</v>
      </c>
      <c r="O8" s="38">
        <f t="shared" si="0"/>
        <v>0</v>
      </c>
      <c r="P8" s="37">
        <f t="shared" si="0"/>
        <v>237784000</v>
      </c>
      <c r="Q8" s="38">
        <f t="shared" si="0"/>
        <v>241626097</v>
      </c>
      <c r="R8" s="16">
        <f>IF(($J8       =0),0,((($L8       -$J8       )/$J8       )*100))</f>
        <v>-51.89510274123289</v>
      </c>
      <c r="S8" s="17">
        <f>IF(($K8       =0),0,((($M8       -$K8       )/$K8       )*100))</f>
        <v>-59.916133512676964</v>
      </c>
      <c r="T8" s="16">
        <f>IF(($E8       =0),0,(($P8       /$E8       )*100))</f>
        <v>51.081966508770236</v>
      </c>
      <c r="U8" s="18">
        <f>IF(($E8       =0),0,(($Q8       /$E8       )*100))</f>
        <v>51.90734529909021</v>
      </c>
      <c r="V8" s="37">
        <f t="shared" ref="V8:W8" si="1">+V9+V28</f>
        <v>9351000</v>
      </c>
      <c r="W8" s="38">
        <f t="shared" si="1"/>
        <v>4755000</v>
      </c>
    </row>
    <row r="9" spans="1:23" ht="13" x14ac:dyDescent="0.3">
      <c r="A9" s="19" t="s">
        <v>35</v>
      </c>
      <c r="B9" s="39">
        <f t="shared" ref="B9:Q9" si="2">SUM(B10:B27)</f>
        <v>460871000</v>
      </c>
      <c r="C9" s="39">
        <f t="shared" si="2"/>
        <v>0</v>
      </c>
      <c r="D9" s="39">
        <f t="shared" si="2"/>
        <v>0</v>
      </c>
      <c r="E9" s="39">
        <f t="shared" si="2"/>
        <v>460871000</v>
      </c>
      <c r="F9" s="40">
        <f t="shared" si="2"/>
        <v>460871000</v>
      </c>
      <c r="G9" s="41">
        <f t="shared" si="2"/>
        <v>460871000</v>
      </c>
      <c r="H9" s="40">
        <f t="shared" si="2"/>
        <v>68524000</v>
      </c>
      <c r="I9" s="41">
        <f t="shared" si="2"/>
        <v>66095848</v>
      </c>
      <c r="J9" s="40">
        <f t="shared" si="2"/>
        <v>113213000</v>
      </c>
      <c r="K9" s="41">
        <f t="shared" si="2"/>
        <v>123885714</v>
      </c>
      <c r="L9" s="40">
        <f t="shared" si="2"/>
        <v>53410000</v>
      </c>
      <c r="M9" s="41">
        <f t="shared" si="2"/>
        <v>48249398</v>
      </c>
      <c r="N9" s="40">
        <f t="shared" si="2"/>
        <v>0</v>
      </c>
      <c r="O9" s="41">
        <f t="shared" si="2"/>
        <v>0</v>
      </c>
      <c r="P9" s="40">
        <f t="shared" si="2"/>
        <v>235147000</v>
      </c>
      <c r="Q9" s="41">
        <f t="shared" si="2"/>
        <v>238230960</v>
      </c>
      <c r="R9" s="20">
        <f>IF(($J9       =0),0,((($L9       -$J9       )/$J9       )*100))</f>
        <v>-52.823439004354626</v>
      </c>
      <c r="S9" s="21">
        <f>IF(($K9       =0),0,((($M9       -$K9       )/$K9       )*100))</f>
        <v>-61.053299495049117</v>
      </c>
      <c r="T9" s="20">
        <f>IF(($E9       =0),0,(($P9       /$E9       )*100))</f>
        <v>51.022303421130857</v>
      </c>
      <c r="U9" s="22">
        <f>IF(($E9       =0),0,(($Q9       /$E9       )*100))</f>
        <v>51.691462469975328</v>
      </c>
      <c r="V9" s="40">
        <f t="shared" ref="V9:W9" si="3">SUM(V10:V27)</f>
        <v>9351000</v>
      </c>
      <c r="W9" s="41">
        <f t="shared" si="3"/>
        <v>4755000</v>
      </c>
    </row>
    <row r="10" spans="1:23" ht="13" x14ac:dyDescent="0.3">
      <c r="A10" s="23" t="s">
        <v>36</v>
      </c>
      <c r="B10" s="42">
        <v>242657000</v>
      </c>
      <c r="C10" s="42"/>
      <c r="D10" s="42"/>
      <c r="E10" s="42">
        <f t="shared" ref="E10:E41" si="4">$B10      +$C10      +$D10</f>
        <v>242657000</v>
      </c>
      <c r="F10" s="43">
        <v>242657000</v>
      </c>
      <c r="G10" s="44">
        <v>242657000</v>
      </c>
      <c r="H10" s="43">
        <v>47726000</v>
      </c>
      <c r="I10" s="44">
        <v>48540343</v>
      </c>
      <c r="J10" s="43">
        <v>73801000</v>
      </c>
      <c r="K10" s="44">
        <v>78055596</v>
      </c>
      <c r="L10" s="43">
        <v>34430000</v>
      </c>
      <c r="M10" s="44">
        <v>32777383</v>
      </c>
      <c r="N10" s="43"/>
      <c r="O10" s="44"/>
      <c r="P10" s="43">
        <f t="shared" ref="P10:P41" si="5">$H10      +$J10      +$L10      +$N10</f>
        <v>155957000</v>
      </c>
      <c r="Q10" s="44">
        <f t="shared" ref="Q10:Q41" si="6">$I10      +$K10      +$M10      +$O10</f>
        <v>159373322</v>
      </c>
      <c r="R10" s="24">
        <f t="shared" ref="R10:R41" si="7">IF(($J10      =0),0,((($L10      -$J10      )/$J10      )*100))</f>
        <v>-53.347515616319562</v>
      </c>
      <c r="S10" s="25">
        <f t="shared" ref="S10:S41" si="8">IF(($K10      =0),0,((($M10      -$K10      )/$K10      )*100))</f>
        <v>-58.007644961163315</v>
      </c>
      <c r="T10" s="24">
        <f t="shared" ref="T10:T41" si="9">IF(($E10      =0),0,(($P10      /$E10      )*100))</f>
        <v>64.270554733636359</v>
      </c>
      <c r="U10" s="26">
        <f t="shared" ref="U10:U41" si="10">IF(($E10      =0),0,(($Q10      /$E10      )*100))</f>
        <v>65.678435816811387</v>
      </c>
      <c r="V10" s="43">
        <v>6453000</v>
      </c>
      <c r="W10" s="44">
        <v>3400000</v>
      </c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100000000</v>
      </c>
      <c r="C12" s="42"/>
      <c r="D12" s="42"/>
      <c r="E12" s="42">
        <f t="shared" si="4"/>
        <v>100000000</v>
      </c>
      <c r="F12" s="43">
        <v>100000000</v>
      </c>
      <c r="G12" s="44">
        <v>100000000</v>
      </c>
      <c r="H12" s="43">
        <v>2280000</v>
      </c>
      <c r="I12" s="44">
        <v>2543625</v>
      </c>
      <c r="J12" s="43">
        <v>678000</v>
      </c>
      <c r="K12" s="44">
        <v>98936</v>
      </c>
      <c r="L12" s="43">
        <v>742000</v>
      </c>
      <c r="M12" s="44">
        <v>1425735</v>
      </c>
      <c r="N12" s="43"/>
      <c r="O12" s="44"/>
      <c r="P12" s="43">
        <f t="shared" si="5"/>
        <v>3700000</v>
      </c>
      <c r="Q12" s="44">
        <f t="shared" si="6"/>
        <v>4068296</v>
      </c>
      <c r="R12" s="24">
        <f t="shared" si="7"/>
        <v>9.4395280235988199</v>
      </c>
      <c r="S12" s="25">
        <f t="shared" si="8"/>
        <v>1341.0679631276785</v>
      </c>
      <c r="T12" s="24">
        <f t="shared" si="9"/>
        <v>3.6999999999999997</v>
      </c>
      <c r="U12" s="26">
        <f t="shared" si="10"/>
        <v>4.0682960000000001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30000000</v>
      </c>
      <c r="C14" s="42"/>
      <c r="D14" s="42"/>
      <c r="E14" s="42">
        <f t="shared" si="4"/>
        <v>30000000</v>
      </c>
      <c r="F14" s="43">
        <v>30000000</v>
      </c>
      <c r="G14" s="44">
        <v>30000000</v>
      </c>
      <c r="H14" s="43">
        <v>10224000</v>
      </c>
      <c r="I14" s="44">
        <v>6094061</v>
      </c>
      <c r="J14" s="43">
        <v>5774000</v>
      </c>
      <c r="K14" s="44">
        <v>11686126</v>
      </c>
      <c r="L14" s="43"/>
      <c r="M14" s="44">
        <v>2399628</v>
      </c>
      <c r="N14" s="43"/>
      <c r="O14" s="44"/>
      <c r="P14" s="43">
        <f t="shared" si="5"/>
        <v>15998000</v>
      </c>
      <c r="Q14" s="44">
        <f t="shared" si="6"/>
        <v>20179815</v>
      </c>
      <c r="R14" s="24">
        <f t="shared" si="7"/>
        <v>-100</v>
      </c>
      <c r="S14" s="25">
        <f t="shared" si="8"/>
        <v>-79.466009522745168</v>
      </c>
      <c r="T14" s="24">
        <f t="shared" si="9"/>
        <v>53.326666666666668</v>
      </c>
      <c r="U14" s="26">
        <f t="shared" si="10"/>
        <v>67.266049999999993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13214000</v>
      </c>
      <c r="C20" s="42"/>
      <c r="D20" s="42"/>
      <c r="E20" s="42">
        <f t="shared" si="4"/>
        <v>13214000</v>
      </c>
      <c r="F20" s="43">
        <v>13214000</v>
      </c>
      <c r="G20" s="44">
        <v>13214000</v>
      </c>
      <c r="H20" s="43"/>
      <c r="I20" s="44"/>
      <c r="J20" s="43">
        <v>2959000</v>
      </c>
      <c r="K20" s="44">
        <v>4363785</v>
      </c>
      <c r="L20" s="43">
        <v>4024000</v>
      </c>
      <c r="M20" s="44">
        <v>5306283</v>
      </c>
      <c r="N20" s="43"/>
      <c r="O20" s="44"/>
      <c r="P20" s="43">
        <f t="shared" si="5"/>
        <v>6983000</v>
      </c>
      <c r="Q20" s="44">
        <f t="shared" si="6"/>
        <v>9670068</v>
      </c>
      <c r="R20" s="24">
        <f t="shared" si="7"/>
        <v>35.991889151740452</v>
      </c>
      <c r="S20" s="25">
        <f t="shared" si="8"/>
        <v>21.598176812102338</v>
      </c>
      <c r="T20" s="24">
        <f t="shared" si="9"/>
        <v>52.845466929014684</v>
      </c>
      <c r="U20" s="26">
        <f t="shared" si="10"/>
        <v>73.180475253518992</v>
      </c>
      <c r="V20" s="43">
        <v>2898000</v>
      </c>
      <c r="W20" s="44">
        <v>1355000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75000000</v>
      </c>
      <c r="C23" s="42"/>
      <c r="D23" s="42"/>
      <c r="E23" s="42">
        <f t="shared" si="4"/>
        <v>75000000</v>
      </c>
      <c r="F23" s="43">
        <v>75000000</v>
      </c>
      <c r="G23" s="44">
        <v>75000000</v>
      </c>
      <c r="H23" s="43">
        <v>8294000</v>
      </c>
      <c r="I23" s="44">
        <v>8917819</v>
      </c>
      <c r="J23" s="43">
        <v>30001000</v>
      </c>
      <c r="K23" s="44">
        <v>29681271</v>
      </c>
      <c r="L23" s="43">
        <v>14214000</v>
      </c>
      <c r="M23" s="44">
        <v>6340369</v>
      </c>
      <c r="N23" s="43"/>
      <c r="O23" s="44"/>
      <c r="P23" s="43">
        <f t="shared" si="5"/>
        <v>52509000</v>
      </c>
      <c r="Q23" s="44">
        <f t="shared" si="6"/>
        <v>44939459</v>
      </c>
      <c r="R23" s="24">
        <f t="shared" si="7"/>
        <v>-52.621579280690646</v>
      </c>
      <c r="S23" s="25">
        <f t="shared" si="8"/>
        <v>-78.638485528466745</v>
      </c>
      <c r="T23" s="24">
        <f t="shared" si="9"/>
        <v>70.012</v>
      </c>
      <c r="U23" s="26">
        <f t="shared" si="10"/>
        <v>59.919278666666663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4624000</v>
      </c>
      <c r="C28" s="39">
        <f t="shared" si="11"/>
        <v>0</v>
      </c>
      <c r="D28" s="39">
        <f t="shared" si="11"/>
        <v>0</v>
      </c>
      <c r="E28" s="39">
        <f t="shared" si="11"/>
        <v>4624000</v>
      </c>
      <c r="F28" s="40">
        <f t="shared" si="11"/>
        <v>5805000</v>
      </c>
      <c r="G28" s="41">
        <f t="shared" si="11"/>
        <v>5805000</v>
      </c>
      <c r="H28" s="40">
        <f t="shared" si="11"/>
        <v>961000</v>
      </c>
      <c r="I28" s="41">
        <f t="shared" si="11"/>
        <v>1050966</v>
      </c>
      <c r="J28" s="40">
        <f t="shared" si="11"/>
        <v>422000</v>
      </c>
      <c r="K28" s="41">
        <f t="shared" si="11"/>
        <v>667732</v>
      </c>
      <c r="L28" s="40">
        <f t="shared" si="11"/>
        <v>1254000</v>
      </c>
      <c r="M28" s="41">
        <f t="shared" si="11"/>
        <v>1676439</v>
      </c>
      <c r="N28" s="40">
        <f t="shared" si="11"/>
        <v>0</v>
      </c>
      <c r="O28" s="41">
        <f t="shared" si="11"/>
        <v>0</v>
      </c>
      <c r="P28" s="40">
        <f t="shared" si="11"/>
        <v>2637000</v>
      </c>
      <c r="Q28" s="41">
        <f t="shared" si="11"/>
        <v>3395137</v>
      </c>
      <c r="R28" s="20">
        <f t="shared" si="7"/>
        <v>197.15639810426541</v>
      </c>
      <c r="S28" s="21">
        <f t="shared" si="8"/>
        <v>151.06464869139117</v>
      </c>
      <c r="T28" s="20">
        <f t="shared" si="9"/>
        <v>57.028546712802765</v>
      </c>
      <c r="U28" s="22">
        <f t="shared" si="10"/>
        <v>73.42424307958477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305000</v>
      </c>
      <c r="I31" s="44">
        <v>304602</v>
      </c>
      <c r="J31" s="43">
        <v>422000</v>
      </c>
      <c r="K31" s="44">
        <v>535021</v>
      </c>
      <c r="L31" s="43">
        <v>143000</v>
      </c>
      <c r="M31" s="44">
        <v>614516</v>
      </c>
      <c r="N31" s="43"/>
      <c r="O31" s="44"/>
      <c r="P31" s="43">
        <f t="shared" si="5"/>
        <v>870000</v>
      </c>
      <c r="Q31" s="44">
        <f t="shared" si="6"/>
        <v>1454139</v>
      </c>
      <c r="R31" s="24">
        <f t="shared" si="7"/>
        <v>-66.113744075829388</v>
      </c>
      <c r="S31" s="25">
        <f t="shared" si="8"/>
        <v>14.85829528186744</v>
      </c>
      <c r="T31" s="24">
        <f t="shared" si="9"/>
        <v>43.5</v>
      </c>
      <c r="U31" s="26">
        <f t="shared" si="10"/>
        <v>72.706950000000006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2624000</v>
      </c>
      <c r="C33" s="42"/>
      <c r="D33" s="42"/>
      <c r="E33" s="42">
        <f t="shared" si="4"/>
        <v>2624000</v>
      </c>
      <c r="F33" s="43">
        <v>3805000</v>
      </c>
      <c r="G33" s="44">
        <v>3805000</v>
      </c>
      <c r="H33" s="43">
        <v>656000</v>
      </c>
      <c r="I33" s="44">
        <v>746364</v>
      </c>
      <c r="J33" s="43"/>
      <c r="K33" s="44">
        <v>132711</v>
      </c>
      <c r="L33" s="43">
        <v>1111000</v>
      </c>
      <c r="M33" s="44">
        <v>1061923</v>
      </c>
      <c r="N33" s="43"/>
      <c r="O33" s="44"/>
      <c r="P33" s="43">
        <f t="shared" si="5"/>
        <v>1767000</v>
      </c>
      <c r="Q33" s="44">
        <f t="shared" si="6"/>
        <v>1940998</v>
      </c>
      <c r="R33" s="24">
        <f t="shared" si="7"/>
        <v>0</v>
      </c>
      <c r="S33" s="25">
        <f t="shared" si="8"/>
        <v>700.1770765045851</v>
      </c>
      <c r="T33" s="24">
        <f t="shared" si="9"/>
        <v>67.339939024390233</v>
      </c>
      <c r="U33" s="26">
        <f t="shared" si="10"/>
        <v>73.970960365853657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7360000</v>
      </c>
      <c r="C43" s="45">
        <f t="shared" si="20"/>
        <v>0</v>
      </c>
      <c r="D43" s="45">
        <f t="shared" si="20"/>
        <v>0</v>
      </c>
      <c r="E43" s="45">
        <f t="shared" si="20"/>
        <v>7360000</v>
      </c>
      <c r="F43" s="46">
        <f t="shared" si="20"/>
        <v>6919000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7360000</v>
      </c>
      <c r="C44" s="39">
        <f t="shared" si="22"/>
        <v>0</v>
      </c>
      <c r="D44" s="39">
        <f t="shared" si="22"/>
        <v>0</v>
      </c>
      <c r="E44" s="39">
        <f t="shared" si="22"/>
        <v>7360000</v>
      </c>
      <c r="F44" s="40">
        <f t="shared" si="22"/>
        <v>6919000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4860000</v>
      </c>
      <c r="C46" s="42"/>
      <c r="D46" s="42"/>
      <c r="E46" s="42">
        <f t="shared" si="13"/>
        <v>4860000</v>
      </c>
      <c r="F46" s="43">
        <v>4419000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2500000</v>
      </c>
      <c r="C47" s="42"/>
      <c r="D47" s="42"/>
      <c r="E47" s="42">
        <f t="shared" si="13"/>
        <v>2500000</v>
      </c>
      <c r="F47" s="43">
        <v>2500000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472855000</v>
      </c>
      <c r="C61" s="39">
        <f t="shared" si="26"/>
        <v>0</v>
      </c>
      <c r="D61" s="39">
        <f t="shared" si="26"/>
        <v>0</v>
      </c>
      <c r="E61" s="39">
        <f t="shared" si="26"/>
        <v>472855000</v>
      </c>
      <c r="F61" s="40">
        <f t="shared" si="26"/>
        <v>473595000</v>
      </c>
      <c r="G61" s="41">
        <f t="shared" si="26"/>
        <v>466676000</v>
      </c>
      <c r="H61" s="40">
        <f t="shared" si="26"/>
        <v>69485000</v>
      </c>
      <c r="I61" s="41">
        <f t="shared" si="26"/>
        <v>67146814</v>
      </c>
      <c r="J61" s="40">
        <f t="shared" si="26"/>
        <v>113635000</v>
      </c>
      <c r="K61" s="41">
        <f t="shared" si="26"/>
        <v>124553446</v>
      </c>
      <c r="L61" s="40">
        <f t="shared" si="26"/>
        <v>54664000</v>
      </c>
      <c r="M61" s="41">
        <f t="shared" si="26"/>
        <v>49925837</v>
      </c>
      <c r="N61" s="40">
        <f t="shared" si="26"/>
        <v>0</v>
      </c>
      <c r="O61" s="41">
        <f t="shared" si="26"/>
        <v>0</v>
      </c>
      <c r="P61" s="40">
        <f t="shared" si="26"/>
        <v>237784000</v>
      </c>
      <c r="Q61" s="41">
        <f t="shared" si="26"/>
        <v>241626097</v>
      </c>
      <c r="R61" s="20">
        <f t="shared" si="16"/>
        <v>-51.89510274123289</v>
      </c>
      <c r="S61" s="21">
        <f t="shared" si="17"/>
        <v>-59.916133512676964</v>
      </c>
      <c r="T61" s="20">
        <f t="shared" si="18"/>
        <v>50.286874411817571</v>
      </c>
      <c r="U61" s="22">
        <f t="shared" si="19"/>
        <v>51.099406160450876</v>
      </c>
      <c r="V61" s="40">
        <f t="shared" ref="V61:W61" si="27">+V8+V43</f>
        <v>9351000</v>
      </c>
      <c r="W61" s="41">
        <f t="shared" si="27"/>
        <v>4755000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472855000</v>
      </c>
      <c r="C65" s="48">
        <f t="shared" si="30"/>
        <v>0</v>
      </c>
      <c r="D65" s="48">
        <f t="shared" si="30"/>
        <v>0</v>
      </c>
      <c r="E65" s="48">
        <f t="shared" si="30"/>
        <v>472855000</v>
      </c>
      <c r="F65" s="49">
        <f t="shared" si="30"/>
        <v>473595000</v>
      </c>
      <c r="G65" s="50">
        <f t="shared" si="30"/>
        <v>466676000</v>
      </c>
      <c r="H65" s="49">
        <f t="shared" si="30"/>
        <v>69485000</v>
      </c>
      <c r="I65" s="50">
        <f t="shared" si="30"/>
        <v>67146814</v>
      </c>
      <c r="J65" s="49">
        <f t="shared" si="30"/>
        <v>113635000</v>
      </c>
      <c r="K65" s="50">
        <f t="shared" si="30"/>
        <v>124553446</v>
      </c>
      <c r="L65" s="49">
        <f t="shared" si="30"/>
        <v>54664000</v>
      </c>
      <c r="M65" s="51">
        <f t="shared" si="30"/>
        <v>49925837</v>
      </c>
      <c r="N65" s="49">
        <f t="shared" si="30"/>
        <v>0</v>
      </c>
      <c r="O65" s="50">
        <f t="shared" si="30"/>
        <v>0</v>
      </c>
      <c r="P65" s="49">
        <f t="shared" si="30"/>
        <v>237784000</v>
      </c>
      <c r="Q65" s="50">
        <f t="shared" si="30"/>
        <v>241626097</v>
      </c>
      <c r="R65" s="34">
        <f t="shared" si="16"/>
        <v>-51.89510274123289</v>
      </c>
      <c r="S65" s="35">
        <f t="shared" si="17"/>
        <v>-59.916133512676964</v>
      </c>
      <c r="T65" s="34">
        <f t="shared" si="18"/>
        <v>50.286874411817571</v>
      </c>
      <c r="U65" s="35">
        <f t="shared" si="19"/>
        <v>51.099406160450876</v>
      </c>
      <c r="V65" s="49">
        <f>+V61+V62</f>
        <v>9351000</v>
      </c>
      <c r="W65" s="50">
        <f>+W61+W62</f>
        <v>4755000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287975000</v>
      </c>
      <c r="C8" s="36">
        <f t="shared" si="0"/>
        <v>0</v>
      </c>
      <c r="D8" s="36">
        <f t="shared" si="0"/>
        <v>0</v>
      </c>
      <c r="E8" s="36">
        <f t="shared" si="0"/>
        <v>287975000</v>
      </c>
      <c r="F8" s="37">
        <f t="shared" si="0"/>
        <v>265260000</v>
      </c>
      <c r="G8" s="38">
        <f t="shared" si="0"/>
        <v>265260000</v>
      </c>
      <c r="H8" s="37">
        <f t="shared" si="0"/>
        <v>52809000</v>
      </c>
      <c r="I8" s="38">
        <f t="shared" si="0"/>
        <v>36929406</v>
      </c>
      <c r="J8" s="37">
        <f t="shared" si="0"/>
        <v>75514000</v>
      </c>
      <c r="K8" s="38">
        <f t="shared" si="0"/>
        <v>86547999</v>
      </c>
      <c r="L8" s="37">
        <f t="shared" si="0"/>
        <v>12219000</v>
      </c>
      <c r="M8" s="38">
        <f t="shared" si="0"/>
        <v>35294694</v>
      </c>
      <c r="N8" s="37">
        <f t="shared" si="0"/>
        <v>0</v>
      </c>
      <c r="O8" s="38">
        <f t="shared" si="0"/>
        <v>0</v>
      </c>
      <c r="P8" s="37">
        <f t="shared" si="0"/>
        <v>140542000</v>
      </c>
      <c r="Q8" s="38">
        <f t="shared" si="0"/>
        <v>158772099</v>
      </c>
      <c r="R8" s="16">
        <f>IF(($J8       =0),0,((($L8       -$J8       )/$J8       )*100))</f>
        <v>-83.818894509627356</v>
      </c>
      <c r="S8" s="17">
        <f>IF(($K8       =0),0,((($M8       -$K8       )/$K8       )*100))</f>
        <v>-59.219514711137343</v>
      </c>
      <c r="T8" s="16">
        <f>IF(($E8       =0),0,(($P8       /$E8       )*100))</f>
        <v>48.803541974129701</v>
      </c>
      <c r="U8" s="18">
        <f>IF(($E8       =0),0,(($Q8       /$E8       )*100))</f>
        <v>55.13398697803629</v>
      </c>
      <c r="V8" s="37">
        <f t="shared" ref="V8:W8" si="1">+V9+V28</f>
        <v>20401000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283284000</v>
      </c>
      <c r="C9" s="39">
        <f t="shared" si="2"/>
        <v>0</v>
      </c>
      <c r="D9" s="39">
        <f t="shared" si="2"/>
        <v>0</v>
      </c>
      <c r="E9" s="39">
        <f t="shared" si="2"/>
        <v>283284000</v>
      </c>
      <c r="F9" s="40">
        <f t="shared" si="2"/>
        <v>260569000</v>
      </c>
      <c r="G9" s="41">
        <f t="shared" si="2"/>
        <v>260569000</v>
      </c>
      <c r="H9" s="40">
        <f t="shared" si="2"/>
        <v>52110000</v>
      </c>
      <c r="I9" s="41">
        <f t="shared" si="2"/>
        <v>36389951</v>
      </c>
      <c r="J9" s="40">
        <f t="shared" si="2"/>
        <v>74813000</v>
      </c>
      <c r="K9" s="41">
        <f t="shared" si="2"/>
        <v>85850010</v>
      </c>
      <c r="L9" s="40">
        <f t="shared" si="2"/>
        <v>11296000</v>
      </c>
      <c r="M9" s="41">
        <f t="shared" si="2"/>
        <v>34209710</v>
      </c>
      <c r="N9" s="40">
        <f t="shared" si="2"/>
        <v>0</v>
      </c>
      <c r="O9" s="41">
        <f t="shared" si="2"/>
        <v>0</v>
      </c>
      <c r="P9" s="40">
        <f t="shared" si="2"/>
        <v>138219000</v>
      </c>
      <c r="Q9" s="41">
        <f t="shared" si="2"/>
        <v>156449671</v>
      </c>
      <c r="R9" s="20">
        <f>IF(($J9       =0),0,((($L9       -$J9       )/$J9       )*100))</f>
        <v>-84.901019876224709</v>
      </c>
      <c r="S9" s="21">
        <f>IF(($K9       =0),0,((($M9       -$K9       )/$K9       )*100))</f>
        <v>-60.151769347493378</v>
      </c>
      <c r="T9" s="20">
        <f>IF(($E9       =0),0,(($P9       /$E9       )*100))</f>
        <v>48.791671961706271</v>
      </c>
      <c r="U9" s="22">
        <f>IF(($E9       =0),0,(($Q9       /$E9       )*100))</f>
        <v>55.22714696205928</v>
      </c>
      <c r="V9" s="40">
        <f t="shared" ref="V9:W9" si="3">SUM(V10:V27)</f>
        <v>20401000</v>
      </c>
      <c r="W9" s="41">
        <f t="shared" si="3"/>
        <v>0</v>
      </c>
    </row>
    <row r="10" spans="1:23" ht="13" x14ac:dyDescent="0.3">
      <c r="A10" s="23" t="s">
        <v>36</v>
      </c>
      <c r="B10" s="42">
        <v>137899000</v>
      </c>
      <c r="C10" s="42"/>
      <c r="D10" s="42"/>
      <c r="E10" s="42">
        <f t="shared" ref="E10:E41" si="4">$B10      +$C10      +$D10</f>
        <v>137899000</v>
      </c>
      <c r="F10" s="43">
        <v>137899000</v>
      </c>
      <c r="G10" s="44">
        <v>137899000</v>
      </c>
      <c r="H10" s="43">
        <v>24629000</v>
      </c>
      <c r="I10" s="44">
        <v>20547898</v>
      </c>
      <c r="J10" s="43">
        <v>37402000</v>
      </c>
      <c r="K10" s="44">
        <v>44079812</v>
      </c>
      <c r="L10" s="43">
        <v>9586000</v>
      </c>
      <c r="M10" s="44">
        <v>17981537</v>
      </c>
      <c r="N10" s="43"/>
      <c r="O10" s="44"/>
      <c r="P10" s="43">
        <f t="shared" ref="P10:P41" si="5">$H10      +$J10      +$L10      +$N10</f>
        <v>71617000</v>
      </c>
      <c r="Q10" s="44">
        <f t="shared" ref="Q10:Q41" si="6">$I10      +$K10      +$M10      +$O10</f>
        <v>82609247</v>
      </c>
      <c r="R10" s="24">
        <f t="shared" ref="R10:R41" si="7">IF(($J10      =0),0,((($L10      -$J10      )/$J10      )*100))</f>
        <v>-74.370354526495902</v>
      </c>
      <c r="S10" s="25">
        <f t="shared" ref="S10:S41" si="8">IF(($K10      =0),0,((($M10      -$K10      )/$K10      )*100))</f>
        <v>-59.206865492076055</v>
      </c>
      <c r="T10" s="24">
        <f t="shared" ref="T10:T41" si="9">IF(($E10      =0),0,(($P10      /$E10      )*100))</f>
        <v>51.934386761325314</v>
      </c>
      <c r="U10" s="26">
        <f t="shared" ref="U10:U41" si="10">IF(($E10      =0),0,(($Q10      /$E10      )*100))</f>
        <v>59.905617154584156</v>
      </c>
      <c r="V10" s="43">
        <v>9706000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41300000</v>
      </c>
      <c r="C13" s="42"/>
      <c r="D13" s="42"/>
      <c r="E13" s="42">
        <f t="shared" si="4"/>
        <v>41300000</v>
      </c>
      <c r="F13" s="43">
        <v>18585000</v>
      </c>
      <c r="G13" s="44">
        <v>18585000</v>
      </c>
      <c r="H13" s="43">
        <v>4345000</v>
      </c>
      <c r="I13" s="44"/>
      <c r="J13" s="43"/>
      <c r="K13" s="44">
        <v>9360022</v>
      </c>
      <c r="L13" s="43"/>
      <c r="M13" s="44">
        <v>1382857</v>
      </c>
      <c r="N13" s="43"/>
      <c r="O13" s="44"/>
      <c r="P13" s="43">
        <f t="shared" si="5"/>
        <v>4345000</v>
      </c>
      <c r="Q13" s="44">
        <f t="shared" si="6"/>
        <v>10742879</v>
      </c>
      <c r="R13" s="24">
        <f t="shared" si="7"/>
        <v>0</v>
      </c>
      <c r="S13" s="25">
        <f t="shared" si="8"/>
        <v>-85.225921477534996</v>
      </c>
      <c r="T13" s="24">
        <f t="shared" si="9"/>
        <v>10.520581113801452</v>
      </c>
      <c r="U13" s="26">
        <f t="shared" si="10"/>
        <v>26.011813559322032</v>
      </c>
      <c r="V13" s="43"/>
      <c r="W13" s="44"/>
    </row>
    <row r="14" spans="1:23" ht="13" x14ac:dyDescent="0.3">
      <c r="A14" s="23" t="s">
        <v>40</v>
      </c>
      <c r="B14" s="42">
        <v>22194000</v>
      </c>
      <c r="C14" s="42"/>
      <c r="D14" s="42"/>
      <c r="E14" s="42">
        <f t="shared" si="4"/>
        <v>22194000</v>
      </c>
      <c r="F14" s="43">
        <v>22194000</v>
      </c>
      <c r="G14" s="44">
        <v>22194000</v>
      </c>
      <c r="H14" s="43"/>
      <c r="I14" s="44">
        <v>4034815</v>
      </c>
      <c r="J14" s="43">
        <v>9648000</v>
      </c>
      <c r="K14" s="44">
        <v>2973389</v>
      </c>
      <c r="L14" s="43"/>
      <c r="M14" s="44">
        <v>2640201</v>
      </c>
      <c r="N14" s="43"/>
      <c r="O14" s="44"/>
      <c r="P14" s="43">
        <f t="shared" si="5"/>
        <v>9648000</v>
      </c>
      <c r="Q14" s="44">
        <f t="shared" si="6"/>
        <v>9648405</v>
      </c>
      <c r="R14" s="24">
        <f t="shared" si="7"/>
        <v>-100</v>
      </c>
      <c r="S14" s="25">
        <f t="shared" si="8"/>
        <v>-11.205664647309854</v>
      </c>
      <c r="T14" s="24">
        <f t="shared" si="9"/>
        <v>43.471208434712082</v>
      </c>
      <c r="U14" s="26">
        <f t="shared" si="10"/>
        <v>43.47303325223033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6891000</v>
      </c>
      <c r="C20" s="42"/>
      <c r="D20" s="42"/>
      <c r="E20" s="42">
        <f t="shared" si="4"/>
        <v>6891000</v>
      </c>
      <c r="F20" s="43">
        <v>6891000</v>
      </c>
      <c r="G20" s="44">
        <v>6891000</v>
      </c>
      <c r="H20" s="43"/>
      <c r="I20" s="44"/>
      <c r="J20" s="43">
        <v>3738000</v>
      </c>
      <c r="K20" s="44">
        <v>3446000</v>
      </c>
      <c r="L20" s="43">
        <v>1710000</v>
      </c>
      <c r="M20" s="44">
        <v>2002000</v>
      </c>
      <c r="N20" s="43"/>
      <c r="O20" s="44"/>
      <c r="P20" s="43">
        <f t="shared" si="5"/>
        <v>5448000</v>
      </c>
      <c r="Q20" s="44">
        <f t="shared" si="6"/>
        <v>5448000</v>
      </c>
      <c r="R20" s="24">
        <f t="shared" si="7"/>
        <v>-54.253611556982342</v>
      </c>
      <c r="S20" s="25">
        <f t="shared" si="8"/>
        <v>-41.903656413232731</v>
      </c>
      <c r="T20" s="24">
        <f t="shared" si="9"/>
        <v>79.059643012625159</v>
      </c>
      <c r="U20" s="26">
        <f t="shared" si="10"/>
        <v>79.059643012625159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75000000</v>
      </c>
      <c r="C23" s="42"/>
      <c r="D23" s="42"/>
      <c r="E23" s="42">
        <f t="shared" si="4"/>
        <v>75000000</v>
      </c>
      <c r="F23" s="43">
        <v>75000000</v>
      </c>
      <c r="G23" s="44">
        <v>75000000</v>
      </c>
      <c r="H23" s="43">
        <v>23136000</v>
      </c>
      <c r="I23" s="44">
        <v>11807238</v>
      </c>
      <c r="J23" s="43">
        <v>24025000</v>
      </c>
      <c r="K23" s="44">
        <v>25990787</v>
      </c>
      <c r="L23" s="43"/>
      <c r="M23" s="44">
        <v>10203115</v>
      </c>
      <c r="N23" s="43"/>
      <c r="O23" s="44"/>
      <c r="P23" s="43">
        <f t="shared" si="5"/>
        <v>47161000</v>
      </c>
      <c r="Q23" s="44">
        <f t="shared" si="6"/>
        <v>48001140</v>
      </c>
      <c r="R23" s="24">
        <f t="shared" si="7"/>
        <v>-100</v>
      </c>
      <c r="S23" s="25">
        <f t="shared" si="8"/>
        <v>-60.743339553357892</v>
      </c>
      <c r="T23" s="24">
        <f t="shared" si="9"/>
        <v>62.88133333333333</v>
      </c>
      <c r="U23" s="26">
        <f t="shared" si="10"/>
        <v>64.001519999999999</v>
      </c>
      <c r="V23" s="43">
        <v>10695000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4691000</v>
      </c>
      <c r="C28" s="39">
        <f t="shared" si="11"/>
        <v>0</v>
      </c>
      <c r="D28" s="39">
        <f t="shared" si="11"/>
        <v>0</v>
      </c>
      <c r="E28" s="39">
        <f t="shared" si="11"/>
        <v>4691000</v>
      </c>
      <c r="F28" s="40">
        <f t="shared" si="11"/>
        <v>4691000</v>
      </c>
      <c r="G28" s="41">
        <f t="shared" si="11"/>
        <v>4691000</v>
      </c>
      <c r="H28" s="40">
        <f t="shared" si="11"/>
        <v>699000</v>
      </c>
      <c r="I28" s="41">
        <f t="shared" si="11"/>
        <v>539455</v>
      </c>
      <c r="J28" s="40">
        <f t="shared" si="11"/>
        <v>701000</v>
      </c>
      <c r="K28" s="41">
        <f t="shared" si="11"/>
        <v>697989</v>
      </c>
      <c r="L28" s="40">
        <f t="shared" si="11"/>
        <v>923000</v>
      </c>
      <c r="M28" s="41">
        <f t="shared" si="11"/>
        <v>1084984</v>
      </c>
      <c r="N28" s="40">
        <f t="shared" si="11"/>
        <v>0</v>
      </c>
      <c r="O28" s="41">
        <f t="shared" si="11"/>
        <v>0</v>
      </c>
      <c r="P28" s="40">
        <f t="shared" si="11"/>
        <v>2323000</v>
      </c>
      <c r="Q28" s="41">
        <f t="shared" si="11"/>
        <v>2322428</v>
      </c>
      <c r="R28" s="20">
        <f t="shared" si="7"/>
        <v>31.669044222539227</v>
      </c>
      <c r="S28" s="21">
        <f t="shared" si="8"/>
        <v>55.444283505900529</v>
      </c>
      <c r="T28" s="20">
        <f t="shared" si="9"/>
        <v>49.520358132594325</v>
      </c>
      <c r="U28" s="22">
        <f t="shared" si="10"/>
        <v>49.508164570454063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206000</v>
      </c>
      <c r="I31" s="44">
        <v>205602</v>
      </c>
      <c r="J31" s="43">
        <v>208000</v>
      </c>
      <c r="K31" s="44">
        <v>207785</v>
      </c>
      <c r="L31" s="43">
        <v>314000</v>
      </c>
      <c r="M31" s="44">
        <v>313743</v>
      </c>
      <c r="N31" s="43"/>
      <c r="O31" s="44"/>
      <c r="P31" s="43">
        <f t="shared" si="5"/>
        <v>728000</v>
      </c>
      <c r="Q31" s="44">
        <f t="shared" si="6"/>
        <v>727130</v>
      </c>
      <c r="R31" s="24">
        <f t="shared" si="7"/>
        <v>50.96153846153846</v>
      </c>
      <c r="S31" s="25">
        <f t="shared" si="8"/>
        <v>50.994056356329864</v>
      </c>
      <c r="T31" s="24">
        <f t="shared" si="9"/>
        <v>38.315789473684205</v>
      </c>
      <c r="U31" s="26">
        <f t="shared" si="10"/>
        <v>38.269999999999996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2791000</v>
      </c>
      <c r="C33" s="42"/>
      <c r="D33" s="42"/>
      <c r="E33" s="42">
        <f t="shared" si="4"/>
        <v>2791000</v>
      </c>
      <c r="F33" s="43">
        <v>2791000</v>
      </c>
      <c r="G33" s="44">
        <v>2791000</v>
      </c>
      <c r="H33" s="43">
        <v>493000</v>
      </c>
      <c r="I33" s="44">
        <v>333853</v>
      </c>
      <c r="J33" s="43">
        <v>493000</v>
      </c>
      <c r="K33" s="44">
        <v>490204</v>
      </c>
      <c r="L33" s="43">
        <v>609000</v>
      </c>
      <c r="M33" s="44">
        <v>771241</v>
      </c>
      <c r="N33" s="43"/>
      <c r="O33" s="44"/>
      <c r="P33" s="43">
        <f t="shared" si="5"/>
        <v>1595000</v>
      </c>
      <c r="Q33" s="44">
        <f t="shared" si="6"/>
        <v>1595298</v>
      </c>
      <c r="R33" s="24">
        <f t="shared" si="7"/>
        <v>23.52941176470588</v>
      </c>
      <c r="S33" s="25">
        <f t="shared" si="8"/>
        <v>57.330621537155956</v>
      </c>
      <c r="T33" s="24">
        <f t="shared" si="9"/>
        <v>57.14797563597277</v>
      </c>
      <c r="U33" s="26">
        <f t="shared" si="10"/>
        <v>57.158652812611962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2900000</v>
      </c>
      <c r="C43" s="45">
        <f t="shared" si="20"/>
        <v>0</v>
      </c>
      <c r="D43" s="45">
        <f t="shared" si="20"/>
        <v>0</v>
      </c>
      <c r="E43" s="45">
        <f t="shared" si="20"/>
        <v>2900000</v>
      </c>
      <c r="F43" s="46">
        <f t="shared" si="20"/>
        <v>2728000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2900000</v>
      </c>
      <c r="C44" s="39">
        <f t="shared" si="22"/>
        <v>0</v>
      </c>
      <c r="D44" s="39">
        <f t="shared" si="22"/>
        <v>0</v>
      </c>
      <c r="E44" s="39">
        <f t="shared" si="22"/>
        <v>2900000</v>
      </c>
      <c r="F44" s="40">
        <f t="shared" si="22"/>
        <v>2728000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1900000</v>
      </c>
      <c r="C46" s="42"/>
      <c r="D46" s="42"/>
      <c r="E46" s="42">
        <f t="shared" si="13"/>
        <v>1900000</v>
      </c>
      <c r="F46" s="43">
        <v>1728000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290875000</v>
      </c>
      <c r="C61" s="39">
        <f t="shared" si="26"/>
        <v>0</v>
      </c>
      <c r="D61" s="39">
        <f t="shared" si="26"/>
        <v>0</v>
      </c>
      <c r="E61" s="39">
        <f t="shared" si="26"/>
        <v>290875000</v>
      </c>
      <c r="F61" s="40">
        <f t="shared" si="26"/>
        <v>267988000</v>
      </c>
      <c r="G61" s="41">
        <f t="shared" si="26"/>
        <v>265260000</v>
      </c>
      <c r="H61" s="40">
        <f t="shared" si="26"/>
        <v>52809000</v>
      </c>
      <c r="I61" s="41">
        <f t="shared" si="26"/>
        <v>36929406</v>
      </c>
      <c r="J61" s="40">
        <f t="shared" si="26"/>
        <v>75514000</v>
      </c>
      <c r="K61" s="41">
        <f t="shared" si="26"/>
        <v>86547999</v>
      </c>
      <c r="L61" s="40">
        <f t="shared" si="26"/>
        <v>12219000</v>
      </c>
      <c r="M61" s="41">
        <f t="shared" si="26"/>
        <v>35294694</v>
      </c>
      <c r="N61" s="40">
        <f t="shared" si="26"/>
        <v>0</v>
      </c>
      <c r="O61" s="41">
        <f t="shared" si="26"/>
        <v>0</v>
      </c>
      <c r="P61" s="40">
        <f t="shared" si="26"/>
        <v>140542000</v>
      </c>
      <c r="Q61" s="41">
        <f t="shared" si="26"/>
        <v>158772099</v>
      </c>
      <c r="R61" s="20">
        <f t="shared" si="16"/>
        <v>-83.818894509627356</v>
      </c>
      <c r="S61" s="21">
        <f t="shared" si="17"/>
        <v>-59.219514711137343</v>
      </c>
      <c r="T61" s="20">
        <f t="shared" si="18"/>
        <v>48.316974645466267</v>
      </c>
      <c r="U61" s="22">
        <f t="shared" si="19"/>
        <v>54.584305629565968</v>
      </c>
      <c r="V61" s="40">
        <f t="shared" ref="V61:W61" si="27">+V8+V43</f>
        <v>20401000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290875000</v>
      </c>
      <c r="C65" s="48">
        <f t="shared" si="30"/>
        <v>0</v>
      </c>
      <c r="D65" s="48">
        <f t="shared" si="30"/>
        <v>0</v>
      </c>
      <c r="E65" s="48">
        <f t="shared" si="30"/>
        <v>290875000</v>
      </c>
      <c r="F65" s="49">
        <f t="shared" si="30"/>
        <v>267988000</v>
      </c>
      <c r="G65" s="50">
        <f t="shared" si="30"/>
        <v>265260000</v>
      </c>
      <c r="H65" s="49">
        <f t="shared" si="30"/>
        <v>52809000</v>
      </c>
      <c r="I65" s="50">
        <f t="shared" si="30"/>
        <v>36929406</v>
      </c>
      <c r="J65" s="49">
        <f t="shared" si="30"/>
        <v>75514000</v>
      </c>
      <c r="K65" s="50">
        <f t="shared" si="30"/>
        <v>86547999</v>
      </c>
      <c r="L65" s="49">
        <f t="shared" si="30"/>
        <v>12219000</v>
      </c>
      <c r="M65" s="51">
        <f t="shared" si="30"/>
        <v>35294694</v>
      </c>
      <c r="N65" s="49">
        <f t="shared" si="30"/>
        <v>0</v>
      </c>
      <c r="O65" s="50">
        <f t="shared" si="30"/>
        <v>0</v>
      </c>
      <c r="P65" s="49">
        <f t="shared" si="30"/>
        <v>140542000</v>
      </c>
      <c r="Q65" s="50">
        <f t="shared" si="30"/>
        <v>158772099</v>
      </c>
      <c r="R65" s="34">
        <f t="shared" si="16"/>
        <v>-83.818894509627356</v>
      </c>
      <c r="S65" s="35">
        <f t="shared" si="17"/>
        <v>-59.219514711137343</v>
      </c>
      <c r="T65" s="34">
        <f t="shared" si="18"/>
        <v>48.316974645466267</v>
      </c>
      <c r="U65" s="35">
        <f t="shared" si="19"/>
        <v>54.584305629565968</v>
      </c>
      <c r="V65" s="49">
        <f>+V61+V62</f>
        <v>20401000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241391000</v>
      </c>
      <c r="C8" s="36">
        <f t="shared" si="0"/>
        <v>0</v>
      </c>
      <c r="D8" s="36">
        <f t="shared" si="0"/>
        <v>0</v>
      </c>
      <c r="E8" s="36">
        <f t="shared" si="0"/>
        <v>241391000</v>
      </c>
      <c r="F8" s="37">
        <f t="shared" si="0"/>
        <v>241391000</v>
      </c>
      <c r="G8" s="38">
        <f t="shared" si="0"/>
        <v>241391000</v>
      </c>
      <c r="H8" s="37">
        <f t="shared" si="0"/>
        <v>47072000</v>
      </c>
      <c r="I8" s="38">
        <f t="shared" si="0"/>
        <v>27072300</v>
      </c>
      <c r="J8" s="37">
        <f t="shared" si="0"/>
        <v>100571000</v>
      </c>
      <c r="K8" s="38">
        <f t="shared" si="0"/>
        <v>87026540</v>
      </c>
      <c r="L8" s="37">
        <f t="shared" si="0"/>
        <v>47288000</v>
      </c>
      <c r="M8" s="38">
        <f t="shared" si="0"/>
        <v>60513862</v>
      </c>
      <c r="N8" s="37">
        <f t="shared" si="0"/>
        <v>0</v>
      </c>
      <c r="O8" s="38">
        <f t="shared" si="0"/>
        <v>0</v>
      </c>
      <c r="P8" s="37">
        <f t="shared" si="0"/>
        <v>194931000</v>
      </c>
      <c r="Q8" s="38">
        <f t="shared" si="0"/>
        <v>174612702</v>
      </c>
      <c r="R8" s="16">
        <f>IF(($J8       =0),0,((($L8       -$J8       )/$J8       )*100))</f>
        <v>-52.980481450915271</v>
      </c>
      <c r="S8" s="17">
        <f>IF(($K8       =0),0,((($M8       -$K8       )/$K8       )*100))</f>
        <v>-30.465048937944676</v>
      </c>
      <c r="T8" s="16">
        <f>IF(($E8       =0),0,(($P8       /$E8       )*100))</f>
        <v>80.753217808451851</v>
      </c>
      <c r="U8" s="18">
        <f>IF(($E8       =0),0,(($Q8       /$E8       )*100))</f>
        <v>72.33604484011417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235184000</v>
      </c>
      <c r="C9" s="39">
        <f t="shared" si="2"/>
        <v>0</v>
      </c>
      <c r="D9" s="39">
        <f t="shared" si="2"/>
        <v>0</v>
      </c>
      <c r="E9" s="39">
        <f t="shared" si="2"/>
        <v>235184000</v>
      </c>
      <c r="F9" s="40">
        <f t="shared" si="2"/>
        <v>235184000</v>
      </c>
      <c r="G9" s="41">
        <f t="shared" si="2"/>
        <v>235184000</v>
      </c>
      <c r="H9" s="40">
        <f t="shared" si="2"/>
        <v>45883000</v>
      </c>
      <c r="I9" s="41">
        <f t="shared" si="2"/>
        <v>25884042</v>
      </c>
      <c r="J9" s="40">
        <f t="shared" si="2"/>
        <v>99365000</v>
      </c>
      <c r="K9" s="41">
        <f t="shared" si="2"/>
        <v>85819680</v>
      </c>
      <c r="L9" s="40">
        <f t="shared" si="2"/>
        <v>45732000</v>
      </c>
      <c r="M9" s="41">
        <f t="shared" si="2"/>
        <v>58958693</v>
      </c>
      <c r="N9" s="40">
        <f t="shared" si="2"/>
        <v>0</v>
      </c>
      <c r="O9" s="41">
        <f t="shared" si="2"/>
        <v>0</v>
      </c>
      <c r="P9" s="40">
        <f t="shared" si="2"/>
        <v>190980000</v>
      </c>
      <c r="Q9" s="41">
        <f t="shared" si="2"/>
        <v>170662415</v>
      </c>
      <c r="R9" s="20">
        <f>IF(($J9       =0),0,((($L9       -$J9       )/$J9       )*100))</f>
        <v>-53.975745987017568</v>
      </c>
      <c r="S9" s="21">
        <f>IF(($K9       =0),0,((($M9       -$K9       )/$K9       )*100))</f>
        <v>-31.299332507415549</v>
      </c>
      <c r="T9" s="20">
        <f>IF(($E9       =0),0,(($P9       /$E9       )*100))</f>
        <v>81.204503707735228</v>
      </c>
      <c r="U9" s="22">
        <f>IF(($E9       =0),0,(($Q9       /$E9       )*100))</f>
        <v>72.565487022926732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8550000</v>
      </c>
      <c r="C13" s="42"/>
      <c r="D13" s="42"/>
      <c r="E13" s="42">
        <f t="shared" si="4"/>
        <v>8550000</v>
      </c>
      <c r="F13" s="43">
        <v>8550000</v>
      </c>
      <c r="G13" s="44">
        <v>8550000</v>
      </c>
      <c r="H13" s="43"/>
      <c r="I13" s="44"/>
      <c r="J13" s="43">
        <v>3054000</v>
      </c>
      <c r="K13" s="44">
        <v>2655664</v>
      </c>
      <c r="L13" s="43"/>
      <c r="M13" s="44">
        <v>2950376</v>
      </c>
      <c r="N13" s="43"/>
      <c r="O13" s="44"/>
      <c r="P13" s="43">
        <f t="shared" si="5"/>
        <v>3054000</v>
      </c>
      <c r="Q13" s="44">
        <f t="shared" si="6"/>
        <v>5606040</v>
      </c>
      <c r="R13" s="24">
        <f t="shared" si="7"/>
        <v>-100</v>
      </c>
      <c r="S13" s="25">
        <f t="shared" si="8"/>
        <v>11.097488236463649</v>
      </c>
      <c r="T13" s="24">
        <f t="shared" si="9"/>
        <v>35.719298245614034</v>
      </c>
      <c r="U13" s="26">
        <f t="shared" si="10"/>
        <v>65.567719298245621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70129000</v>
      </c>
      <c r="C23" s="42"/>
      <c r="D23" s="42"/>
      <c r="E23" s="42">
        <f t="shared" si="4"/>
        <v>70129000</v>
      </c>
      <c r="F23" s="43">
        <v>70129000</v>
      </c>
      <c r="G23" s="44">
        <v>70129000</v>
      </c>
      <c r="H23" s="43">
        <v>13832000</v>
      </c>
      <c r="I23" s="44">
        <v>13832248</v>
      </c>
      <c r="J23" s="43">
        <v>37765000</v>
      </c>
      <c r="K23" s="44">
        <v>30324051</v>
      </c>
      <c r="L23" s="43">
        <v>18532000</v>
      </c>
      <c r="M23" s="44">
        <v>27913921</v>
      </c>
      <c r="N23" s="43"/>
      <c r="O23" s="44"/>
      <c r="P23" s="43">
        <f t="shared" si="5"/>
        <v>70129000</v>
      </c>
      <c r="Q23" s="44">
        <f t="shared" si="6"/>
        <v>72070220</v>
      </c>
      <c r="R23" s="24">
        <f t="shared" si="7"/>
        <v>-50.928108036541772</v>
      </c>
      <c r="S23" s="25">
        <f t="shared" si="8"/>
        <v>-7.9479156660170496</v>
      </c>
      <c r="T23" s="24">
        <f t="shared" si="9"/>
        <v>100</v>
      </c>
      <c r="U23" s="26">
        <f t="shared" si="10"/>
        <v>102.7680702705015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156505000</v>
      </c>
      <c r="C25" s="42"/>
      <c r="D25" s="42"/>
      <c r="E25" s="42">
        <f t="shared" si="4"/>
        <v>156505000</v>
      </c>
      <c r="F25" s="43">
        <v>156505000</v>
      </c>
      <c r="G25" s="44">
        <v>156505000</v>
      </c>
      <c r="H25" s="43">
        <v>32051000</v>
      </c>
      <c r="I25" s="44">
        <v>12051794</v>
      </c>
      <c r="J25" s="43">
        <v>58546000</v>
      </c>
      <c r="K25" s="44">
        <v>52839965</v>
      </c>
      <c r="L25" s="43">
        <v>27200000</v>
      </c>
      <c r="M25" s="44">
        <v>28094396</v>
      </c>
      <c r="N25" s="43"/>
      <c r="O25" s="44"/>
      <c r="P25" s="43">
        <f t="shared" si="5"/>
        <v>117797000</v>
      </c>
      <c r="Q25" s="44">
        <f t="shared" si="6"/>
        <v>92986155</v>
      </c>
      <c r="R25" s="24">
        <f t="shared" si="7"/>
        <v>-53.540805520445467</v>
      </c>
      <c r="S25" s="25">
        <f t="shared" si="8"/>
        <v>-46.8311608457727</v>
      </c>
      <c r="T25" s="24">
        <f t="shared" si="9"/>
        <v>75.267243858023704</v>
      </c>
      <c r="U25" s="26">
        <f t="shared" si="10"/>
        <v>59.414175265965937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6207000</v>
      </c>
      <c r="C28" s="39">
        <f t="shared" si="11"/>
        <v>0</v>
      </c>
      <c r="D28" s="39">
        <f t="shared" si="11"/>
        <v>0</v>
      </c>
      <c r="E28" s="39">
        <f t="shared" si="11"/>
        <v>6207000</v>
      </c>
      <c r="F28" s="40">
        <f t="shared" si="11"/>
        <v>6207000</v>
      </c>
      <c r="G28" s="41">
        <f t="shared" si="11"/>
        <v>6207000</v>
      </c>
      <c r="H28" s="40">
        <f t="shared" si="11"/>
        <v>1189000</v>
      </c>
      <c r="I28" s="41">
        <f t="shared" si="11"/>
        <v>1188258</v>
      </c>
      <c r="J28" s="40">
        <f t="shared" si="11"/>
        <v>1206000</v>
      </c>
      <c r="K28" s="41">
        <f t="shared" si="11"/>
        <v>1206860</v>
      </c>
      <c r="L28" s="40">
        <f t="shared" si="11"/>
        <v>1556000</v>
      </c>
      <c r="M28" s="41">
        <f t="shared" si="11"/>
        <v>1555169</v>
      </c>
      <c r="N28" s="40">
        <f t="shared" si="11"/>
        <v>0</v>
      </c>
      <c r="O28" s="41">
        <f t="shared" si="11"/>
        <v>0</v>
      </c>
      <c r="P28" s="40">
        <f t="shared" si="11"/>
        <v>3951000</v>
      </c>
      <c r="Q28" s="41">
        <f t="shared" si="11"/>
        <v>3950287</v>
      </c>
      <c r="R28" s="20">
        <f t="shared" si="7"/>
        <v>29.021558872305143</v>
      </c>
      <c r="S28" s="21">
        <f t="shared" si="8"/>
        <v>28.860762640239962</v>
      </c>
      <c r="T28" s="20">
        <f t="shared" si="9"/>
        <v>63.653939101014977</v>
      </c>
      <c r="U28" s="22">
        <f t="shared" si="10"/>
        <v>63.642452070243273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636000</v>
      </c>
      <c r="I31" s="44">
        <v>635210</v>
      </c>
      <c r="J31" s="43">
        <v>378000</v>
      </c>
      <c r="K31" s="44">
        <v>378516</v>
      </c>
      <c r="L31" s="43">
        <v>222000</v>
      </c>
      <c r="M31" s="44">
        <v>222202</v>
      </c>
      <c r="N31" s="43"/>
      <c r="O31" s="44"/>
      <c r="P31" s="43">
        <f t="shared" si="5"/>
        <v>1236000</v>
      </c>
      <c r="Q31" s="44">
        <f t="shared" si="6"/>
        <v>1235928</v>
      </c>
      <c r="R31" s="24">
        <f t="shared" si="7"/>
        <v>-41.269841269841265</v>
      </c>
      <c r="S31" s="25">
        <f t="shared" si="8"/>
        <v>-41.296537002398843</v>
      </c>
      <c r="T31" s="24">
        <f t="shared" si="9"/>
        <v>49.44</v>
      </c>
      <c r="U31" s="26">
        <f t="shared" si="10"/>
        <v>49.43712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3707000</v>
      </c>
      <c r="C33" s="42"/>
      <c r="D33" s="42"/>
      <c r="E33" s="42">
        <f t="shared" si="4"/>
        <v>3707000</v>
      </c>
      <c r="F33" s="43">
        <v>3707000</v>
      </c>
      <c r="G33" s="44">
        <v>3707000</v>
      </c>
      <c r="H33" s="43">
        <v>553000</v>
      </c>
      <c r="I33" s="44">
        <v>553048</v>
      </c>
      <c r="J33" s="43">
        <v>828000</v>
      </c>
      <c r="K33" s="44">
        <v>828344</v>
      </c>
      <c r="L33" s="43">
        <v>1334000</v>
      </c>
      <c r="M33" s="44">
        <v>1332967</v>
      </c>
      <c r="N33" s="43"/>
      <c r="O33" s="44"/>
      <c r="P33" s="43">
        <f t="shared" si="5"/>
        <v>2715000</v>
      </c>
      <c r="Q33" s="44">
        <f t="shared" si="6"/>
        <v>2714359</v>
      </c>
      <c r="R33" s="24">
        <f t="shared" si="7"/>
        <v>61.111111111111114</v>
      </c>
      <c r="S33" s="25">
        <f t="shared" si="8"/>
        <v>60.919497213717975</v>
      </c>
      <c r="T33" s="24">
        <f t="shared" si="9"/>
        <v>73.239816563258699</v>
      </c>
      <c r="U33" s="26">
        <f t="shared" si="10"/>
        <v>73.222524952792014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24027000</v>
      </c>
      <c r="C43" s="45">
        <f t="shared" si="20"/>
        <v>0</v>
      </c>
      <c r="D43" s="45">
        <f t="shared" si="20"/>
        <v>0</v>
      </c>
      <c r="E43" s="45">
        <f t="shared" si="20"/>
        <v>24027000</v>
      </c>
      <c r="F43" s="46">
        <f t="shared" si="20"/>
        <v>21845000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24027000</v>
      </c>
      <c r="C44" s="39">
        <f t="shared" si="22"/>
        <v>0</v>
      </c>
      <c r="D44" s="39">
        <f t="shared" si="22"/>
        <v>0</v>
      </c>
      <c r="E44" s="39">
        <f t="shared" si="22"/>
        <v>24027000</v>
      </c>
      <c r="F44" s="40">
        <f t="shared" si="22"/>
        <v>21845000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24027000</v>
      </c>
      <c r="C46" s="42"/>
      <c r="D46" s="42"/>
      <c r="E46" s="42">
        <f t="shared" si="13"/>
        <v>24027000</v>
      </c>
      <c r="F46" s="43">
        <v>21845000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265418000</v>
      </c>
      <c r="C61" s="39">
        <f t="shared" si="26"/>
        <v>0</v>
      </c>
      <c r="D61" s="39">
        <f t="shared" si="26"/>
        <v>0</v>
      </c>
      <c r="E61" s="39">
        <f t="shared" si="26"/>
        <v>265418000</v>
      </c>
      <c r="F61" s="40">
        <f t="shared" si="26"/>
        <v>263236000</v>
      </c>
      <c r="G61" s="41">
        <f t="shared" si="26"/>
        <v>241391000</v>
      </c>
      <c r="H61" s="40">
        <f t="shared" si="26"/>
        <v>47072000</v>
      </c>
      <c r="I61" s="41">
        <f t="shared" si="26"/>
        <v>27072300</v>
      </c>
      <c r="J61" s="40">
        <f t="shared" si="26"/>
        <v>100571000</v>
      </c>
      <c r="K61" s="41">
        <f t="shared" si="26"/>
        <v>87026540</v>
      </c>
      <c r="L61" s="40">
        <f t="shared" si="26"/>
        <v>47288000</v>
      </c>
      <c r="M61" s="41">
        <f t="shared" si="26"/>
        <v>60513862</v>
      </c>
      <c r="N61" s="40">
        <f t="shared" si="26"/>
        <v>0</v>
      </c>
      <c r="O61" s="41">
        <f t="shared" si="26"/>
        <v>0</v>
      </c>
      <c r="P61" s="40">
        <f t="shared" si="26"/>
        <v>194931000</v>
      </c>
      <c r="Q61" s="41">
        <f t="shared" si="26"/>
        <v>174612702</v>
      </c>
      <c r="R61" s="20">
        <f t="shared" si="16"/>
        <v>-52.980481450915271</v>
      </c>
      <c r="S61" s="21">
        <f t="shared" si="17"/>
        <v>-30.465048937944676</v>
      </c>
      <c r="T61" s="20">
        <f t="shared" si="18"/>
        <v>73.443021950282201</v>
      </c>
      <c r="U61" s="22">
        <f t="shared" si="19"/>
        <v>65.787814692296678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265418000</v>
      </c>
      <c r="C65" s="48">
        <f t="shared" si="30"/>
        <v>0</v>
      </c>
      <c r="D65" s="48">
        <f t="shared" si="30"/>
        <v>0</v>
      </c>
      <c r="E65" s="48">
        <f t="shared" si="30"/>
        <v>265418000</v>
      </c>
      <c r="F65" s="49">
        <f t="shared" si="30"/>
        <v>263236000</v>
      </c>
      <c r="G65" s="50">
        <f t="shared" si="30"/>
        <v>241391000</v>
      </c>
      <c r="H65" s="49">
        <f t="shared" si="30"/>
        <v>47072000</v>
      </c>
      <c r="I65" s="50">
        <f t="shared" si="30"/>
        <v>27072300</v>
      </c>
      <c r="J65" s="49">
        <f t="shared" si="30"/>
        <v>100571000</v>
      </c>
      <c r="K65" s="50">
        <f t="shared" si="30"/>
        <v>87026540</v>
      </c>
      <c r="L65" s="49">
        <f t="shared" si="30"/>
        <v>47288000</v>
      </c>
      <c r="M65" s="51">
        <f t="shared" si="30"/>
        <v>60513862</v>
      </c>
      <c r="N65" s="49">
        <f t="shared" si="30"/>
        <v>0</v>
      </c>
      <c r="O65" s="50">
        <f t="shared" si="30"/>
        <v>0</v>
      </c>
      <c r="P65" s="49">
        <f t="shared" si="30"/>
        <v>194931000</v>
      </c>
      <c r="Q65" s="50">
        <f t="shared" si="30"/>
        <v>174612702</v>
      </c>
      <c r="R65" s="34">
        <f t="shared" si="16"/>
        <v>-52.980481450915271</v>
      </c>
      <c r="S65" s="35">
        <f t="shared" si="17"/>
        <v>-30.465048937944676</v>
      </c>
      <c r="T65" s="34">
        <f t="shared" si="18"/>
        <v>73.443021950282201</v>
      </c>
      <c r="U65" s="35">
        <f t="shared" si="19"/>
        <v>65.787814692296678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924098000</v>
      </c>
      <c r="C8" s="36">
        <f t="shared" si="0"/>
        <v>30000000</v>
      </c>
      <c r="D8" s="36">
        <f t="shared" si="0"/>
        <v>0</v>
      </c>
      <c r="E8" s="36">
        <f t="shared" si="0"/>
        <v>954098000</v>
      </c>
      <c r="F8" s="37">
        <f t="shared" si="0"/>
        <v>954098000</v>
      </c>
      <c r="G8" s="38">
        <f t="shared" si="0"/>
        <v>932778000</v>
      </c>
      <c r="H8" s="37">
        <f t="shared" si="0"/>
        <v>135851000</v>
      </c>
      <c r="I8" s="38">
        <f t="shared" si="0"/>
        <v>169149287</v>
      </c>
      <c r="J8" s="37">
        <f t="shared" si="0"/>
        <v>309420000</v>
      </c>
      <c r="K8" s="38">
        <f t="shared" si="0"/>
        <v>274927046</v>
      </c>
      <c r="L8" s="37">
        <f t="shared" si="0"/>
        <v>194724000</v>
      </c>
      <c r="M8" s="38">
        <f t="shared" si="0"/>
        <v>224762409</v>
      </c>
      <c r="N8" s="37">
        <f t="shared" si="0"/>
        <v>0</v>
      </c>
      <c r="O8" s="38">
        <f t="shared" si="0"/>
        <v>0</v>
      </c>
      <c r="P8" s="37">
        <f t="shared" si="0"/>
        <v>639995000</v>
      </c>
      <c r="Q8" s="38">
        <f t="shared" si="0"/>
        <v>668838742</v>
      </c>
      <c r="R8" s="16">
        <f>IF(($J8       =0),0,((($L8       -$J8       )/$J8       )*100))</f>
        <v>-37.068062827225127</v>
      </c>
      <c r="S8" s="17">
        <f>IF(($K8       =0),0,((($M8       -$K8       )/$K8       )*100))</f>
        <v>-18.246526753137264</v>
      </c>
      <c r="T8" s="16">
        <f>IF(($E8       =0),0,(($P8       /$E8       )*100))</f>
        <v>67.078539101853281</v>
      </c>
      <c r="U8" s="18">
        <f>IF(($E8       =0),0,(($Q8       /$E8       )*100))</f>
        <v>70.101681588264526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904167000</v>
      </c>
      <c r="C9" s="39">
        <f t="shared" si="2"/>
        <v>30000000</v>
      </c>
      <c r="D9" s="39">
        <f t="shared" si="2"/>
        <v>0</v>
      </c>
      <c r="E9" s="39">
        <f t="shared" si="2"/>
        <v>934167000</v>
      </c>
      <c r="F9" s="40">
        <f t="shared" si="2"/>
        <v>934167000</v>
      </c>
      <c r="G9" s="41">
        <f t="shared" si="2"/>
        <v>912847000</v>
      </c>
      <c r="H9" s="40">
        <f t="shared" si="2"/>
        <v>131566000</v>
      </c>
      <c r="I9" s="41">
        <f t="shared" si="2"/>
        <v>163878689</v>
      </c>
      <c r="J9" s="40">
        <f t="shared" si="2"/>
        <v>305223000</v>
      </c>
      <c r="K9" s="41">
        <f t="shared" si="2"/>
        <v>268820439</v>
      </c>
      <c r="L9" s="40">
        <f t="shared" si="2"/>
        <v>189494000</v>
      </c>
      <c r="M9" s="41">
        <f t="shared" si="2"/>
        <v>221568360</v>
      </c>
      <c r="N9" s="40">
        <f t="shared" si="2"/>
        <v>0</v>
      </c>
      <c r="O9" s="41">
        <f t="shared" si="2"/>
        <v>0</v>
      </c>
      <c r="P9" s="40">
        <f t="shared" si="2"/>
        <v>626283000</v>
      </c>
      <c r="Q9" s="41">
        <f t="shared" si="2"/>
        <v>654267488</v>
      </c>
      <c r="R9" s="20">
        <f>IF(($J9       =0),0,((($L9       -$J9       )/$J9       )*100))</f>
        <v>-37.916212081003067</v>
      </c>
      <c r="S9" s="21">
        <f>IF(($K9       =0),0,((($M9       -$K9       )/$K9       )*100))</f>
        <v>-17.577561875791744</v>
      </c>
      <c r="T9" s="20">
        <f>IF(($E9       =0),0,(($P9       /$E9       )*100))</f>
        <v>67.041867246434521</v>
      </c>
      <c r="U9" s="22">
        <f>IF(($E9       =0),0,(($Q9       /$E9       )*100))</f>
        <v>70.03752947813399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189331000</v>
      </c>
      <c r="C12" s="42"/>
      <c r="D12" s="42"/>
      <c r="E12" s="42">
        <f t="shared" si="4"/>
        <v>189331000</v>
      </c>
      <c r="F12" s="43">
        <v>189331000</v>
      </c>
      <c r="G12" s="44">
        <v>189331000</v>
      </c>
      <c r="H12" s="43">
        <v>24431000</v>
      </c>
      <c r="I12" s="44">
        <v>35022506</v>
      </c>
      <c r="J12" s="43">
        <v>42556000</v>
      </c>
      <c r="K12" s="44">
        <v>35222714</v>
      </c>
      <c r="L12" s="43">
        <v>58478000</v>
      </c>
      <c r="M12" s="44">
        <v>60186275</v>
      </c>
      <c r="N12" s="43"/>
      <c r="O12" s="44"/>
      <c r="P12" s="43">
        <f t="shared" si="5"/>
        <v>125465000</v>
      </c>
      <c r="Q12" s="44">
        <f t="shared" si="6"/>
        <v>130431495</v>
      </c>
      <c r="R12" s="24">
        <f t="shared" si="7"/>
        <v>37.41423066077639</v>
      </c>
      <c r="S12" s="25">
        <f t="shared" si="8"/>
        <v>70.873473861213526</v>
      </c>
      <c r="T12" s="24">
        <f t="shared" si="9"/>
        <v>66.267542029567267</v>
      </c>
      <c r="U12" s="26">
        <f t="shared" si="10"/>
        <v>68.890723125108934</v>
      </c>
      <c r="V12" s="43"/>
      <c r="W12" s="44"/>
    </row>
    <row r="13" spans="1:23" ht="13" x14ac:dyDescent="0.3">
      <c r="A13" s="23" t="s">
        <v>39</v>
      </c>
      <c r="B13" s="42">
        <v>11755000</v>
      </c>
      <c r="C13" s="42"/>
      <c r="D13" s="42"/>
      <c r="E13" s="42">
        <f t="shared" si="4"/>
        <v>11755000</v>
      </c>
      <c r="F13" s="43">
        <v>11755000</v>
      </c>
      <c r="G13" s="44">
        <v>11755000</v>
      </c>
      <c r="H13" s="43"/>
      <c r="I13" s="44"/>
      <c r="J13" s="43">
        <v>4405000</v>
      </c>
      <c r="K13" s="44">
        <v>6161908</v>
      </c>
      <c r="L13" s="43"/>
      <c r="M13" s="44">
        <v>3362067</v>
      </c>
      <c r="N13" s="43"/>
      <c r="O13" s="44"/>
      <c r="P13" s="43">
        <f t="shared" si="5"/>
        <v>4405000</v>
      </c>
      <c r="Q13" s="44">
        <f t="shared" si="6"/>
        <v>9523975</v>
      </c>
      <c r="R13" s="24">
        <f t="shared" si="7"/>
        <v>-100</v>
      </c>
      <c r="S13" s="25">
        <f t="shared" si="8"/>
        <v>-45.437890341757779</v>
      </c>
      <c r="T13" s="24">
        <f t="shared" si="9"/>
        <v>37.473415567843475</v>
      </c>
      <c r="U13" s="26">
        <f t="shared" si="10"/>
        <v>81.020629519353477</v>
      </c>
      <c r="V13" s="43"/>
      <c r="W13" s="44"/>
    </row>
    <row r="14" spans="1:23" ht="13" x14ac:dyDescent="0.3">
      <c r="A14" s="23" t="s">
        <v>40</v>
      </c>
      <c r="B14" s="42">
        <v>44320000</v>
      </c>
      <c r="C14" s="42"/>
      <c r="D14" s="42"/>
      <c r="E14" s="42">
        <f t="shared" si="4"/>
        <v>44320000</v>
      </c>
      <c r="F14" s="43">
        <v>44320000</v>
      </c>
      <c r="G14" s="44">
        <v>23000000</v>
      </c>
      <c r="H14" s="43"/>
      <c r="I14" s="44"/>
      <c r="J14" s="43">
        <v>18150000</v>
      </c>
      <c r="K14" s="44">
        <v>9859195</v>
      </c>
      <c r="L14" s="43"/>
      <c r="M14" s="44">
        <v>12571753</v>
      </c>
      <c r="N14" s="43"/>
      <c r="O14" s="44"/>
      <c r="P14" s="43">
        <f t="shared" si="5"/>
        <v>18150000</v>
      </c>
      <c r="Q14" s="44">
        <f t="shared" si="6"/>
        <v>22430948</v>
      </c>
      <c r="R14" s="24">
        <f t="shared" si="7"/>
        <v>-100</v>
      </c>
      <c r="S14" s="25">
        <f t="shared" si="8"/>
        <v>27.512976465117077</v>
      </c>
      <c r="T14" s="24">
        <f t="shared" si="9"/>
        <v>40.952166064981945</v>
      </c>
      <c r="U14" s="26">
        <f t="shared" si="10"/>
        <v>50.611344765342956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4765000</v>
      </c>
      <c r="C20" s="42">
        <v>30000000</v>
      </c>
      <c r="D20" s="42"/>
      <c r="E20" s="42">
        <f t="shared" si="4"/>
        <v>34765000</v>
      </c>
      <c r="F20" s="43">
        <v>34765000</v>
      </c>
      <c r="G20" s="44">
        <v>34765000</v>
      </c>
      <c r="H20" s="43">
        <v>549000</v>
      </c>
      <c r="I20" s="44"/>
      <c r="J20" s="43">
        <v>899000</v>
      </c>
      <c r="K20" s="44">
        <v>1347133</v>
      </c>
      <c r="L20" s="43">
        <v>1765000</v>
      </c>
      <c r="M20" s="44">
        <v>2111410</v>
      </c>
      <c r="N20" s="43"/>
      <c r="O20" s="44"/>
      <c r="P20" s="43">
        <f t="shared" si="5"/>
        <v>3213000</v>
      </c>
      <c r="Q20" s="44">
        <f t="shared" si="6"/>
        <v>3458543</v>
      </c>
      <c r="R20" s="24">
        <f t="shared" si="7"/>
        <v>96.329254727474961</v>
      </c>
      <c r="S20" s="25">
        <f t="shared" si="8"/>
        <v>56.733596460037731</v>
      </c>
      <c r="T20" s="24">
        <f t="shared" si="9"/>
        <v>9.2420537897310506</v>
      </c>
      <c r="U20" s="26">
        <f t="shared" si="10"/>
        <v>9.9483474759096779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155509000</v>
      </c>
      <c r="C22" s="42"/>
      <c r="D22" s="42"/>
      <c r="E22" s="42">
        <f t="shared" si="4"/>
        <v>155509000</v>
      </c>
      <c r="F22" s="43">
        <v>155509000</v>
      </c>
      <c r="G22" s="44">
        <v>155509000</v>
      </c>
      <c r="H22" s="43">
        <v>18417000</v>
      </c>
      <c r="I22" s="44">
        <v>40141578</v>
      </c>
      <c r="J22" s="43">
        <v>54472000</v>
      </c>
      <c r="K22" s="44">
        <v>28374313</v>
      </c>
      <c r="L22" s="43">
        <v>45933000</v>
      </c>
      <c r="M22" s="44">
        <v>50409999</v>
      </c>
      <c r="N22" s="43"/>
      <c r="O22" s="44"/>
      <c r="P22" s="43">
        <f t="shared" si="5"/>
        <v>118822000</v>
      </c>
      <c r="Q22" s="44">
        <f t="shared" si="6"/>
        <v>118925890</v>
      </c>
      <c r="R22" s="24">
        <f t="shared" si="7"/>
        <v>-15.675943604053458</v>
      </c>
      <c r="S22" s="25">
        <f t="shared" si="8"/>
        <v>77.66068556443993</v>
      </c>
      <c r="T22" s="24">
        <f t="shared" si="9"/>
        <v>76.4084393829296</v>
      </c>
      <c r="U22" s="26">
        <f t="shared" si="10"/>
        <v>76.475245805708994</v>
      </c>
      <c r="V22" s="43"/>
      <c r="W22" s="44"/>
    </row>
    <row r="23" spans="1:23" ht="13" x14ac:dyDescent="0.3">
      <c r="A23" s="23" t="s">
        <v>49</v>
      </c>
      <c r="B23" s="42">
        <v>65000000</v>
      </c>
      <c r="C23" s="42"/>
      <c r="D23" s="42"/>
      <c r="E23" s="42">
        <f t="shared" si="4"/>
        <v>65000000</v>
      </c>
      <c r="F23" s="43">
        <v>65000000</v>
      </c>
      <c r="G23" s="44">
        <v>65000000</v>
      </c>
      <c r="H23" s="43">
        <v>7987000</v>
      </c>
      <c r="I23" s="44">
        <v>7728981</v>
      </c>
      <c r="J23" s="43">
        <v>20557000</v>
      </c>
      <c r="K23" s="44">
        <v>20602655</v>
      </c>
      <c r="L23" s="43">
        <v>3805000</v>
      </c>
      <c r="M23" s="44">
        <v>4746050</v>
      </c>
      <c r="N23" s="43"/>
      <c r="O23" s="44"/>
      <c r="P23" s="43">
        <f t="shared" si="5"/>
        <v>32349000</v>
      </c>
      <c r="Q23" s="44">
        <f t="shared" si="6"/>
        <v>33077686</v>
      </c>
      <c r="R23" s="24">
        <f t="shared" si="7"/>
        <v>-81.49048985746947</v>
      </c>
      <c r="S23" s="25">
        <f t="shared" si="8"/>
        <v>-76.963891304300347</v>
      </c>
      <c r="T23" s="24">
        <f t="shared" si="9"/>
        <v>49.767692307692307</v>
      </c>
      <c r="U23" s="26">
        <f t="shared" si="10"/>
        <v>50.888747692307689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>
        <v>433487000</v>
      </c>
      <c r="C25" s="42"/>
      <c r="D25" s="42"/>
      <c r="E25" s="42">
        <f t="shared" si="4"/>
        <v>433487000</v>
      </c>
      <c r="F25" s="43">
        <v>433487000</v>
      </c>
      <c r="G25" s="44">
        <v>433487000</v>
      </c>
      <c r="H25" s="43">
        <v>80182000</v>
      </c>
      <c r="I25" s="44">
        <v>80985624</v>
      </c>
      <c r="J25" s="43">
        <v>164184000</v>
      </c>
      <c r="K25" s="44">
        <v>167252521</v>
      </c>
      <c r="L25" s="43">
        <v>79513000</v>
      </c>
      <c r="M25" s="44">
        <v>88180806</v>
      </c>
      <c r="N25" s="43"/>
      <c r="O25" s="44"/>
      <c r="P25" s="43">
        <f t="shared" si="5"/>
        <v>323879000</v>
      </c>
      <c r="Q25" s="44">
        <f t="shared" si="6"/>
        <v>336418951</v>
      </c>
      <c r="R25" s="24">
        <f t="shared" si="7"/>
        <v>-51.570798616186721</v>
      </c>
      <c r="S25" s="25">
        <f t="shared" si="8"/>
        <v>-47.276844933177422</v>
      </c>
      <c r="T25" s="24">
        <f t="shared" si="9"/>
        <v>74.71481267027616</v>
      </c>
      <c r="U25" s="26">
        <f t="shared" si="10"/>
        <v>77.60762168184975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19931000</v>
      </c>
      <c r="C28" s="39">
        <f t="shared" si="11"/>
        <v>0</v>
      </c>
      <c r="D28" s="39">
        <f t="shared" si="11"/>
        <v>0</v>
      </c>
      <c r="E28" s="39">
        <f t="shared" si="11"/>
        <v>19931000</v>
      </c>
      <c r="F28" s="40">
        <f t="shared" si="11"/>
        <v>19931000</v>
      </c>
      <c r="G28" s="41">
        <f t="shared" si="11"/>
        <v>19931000</v>
      </c>
      <c r="H28" s="40">
        <f t="shared" si="11"/>
        <v>4285000</v>
      </c>
      <c r="I28" s="41">
        <f t="shared" si="11"/>
        <v>5270598</v>
      </c>
      <c r="J28" s="40">
        <f t="shared" si="11"/>
        <v>4197000</v>
      </c>
      <c r="K28" s="41">
        <f t="shared" si="11"/>
        <v>6106607</v>
      </c>
      <c r="L28" s="40">
        <f t="shared" si="11"/>
        <v>5230000</v>
      </c>
      <c r="M28" s="41">
        <f t="shared" si="11"/>
        <v>3194049</v>
      </c>
      <c r="N28" s="40">
        <f t="shared" si="11"/>
        <v>0</v>
      </c>
      <c r="O28" s="41">
        <f t="shared" si="11"/>
        <v>0</v>
      </c>
      <c r="P28" s="40">
        <f t="shared" si="11"/>
        <v>13712000</v>
      </c>
      <c r="Q28" s="41">
        <f t="shared" si="11"/>
        <v>14571254</v>
      </c>
      <c r="R28" s="20">
        <f t="shared" si="7"/>
        <v>24.612818680009529</v>
      </c>
      <c r="S28" s="21">
        <f t="shared" si="8"/>
        <v>-47.695193091679229</v>
      </c>
      <c r="T28" s="20">
        <f t="shared" si="9"/>
        <v>68.797350860468626</v>
      </c>
      <c r="U28" s="22">
        <f t="shared" si="10"/>
        <v>73.10849430535346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345000</v>
      </c>
      <c r="I31" s="44">
        <v>344844</v>
      </c>
      <c r="J31" s="43">
        <v>1158000</v>
      </c>
      <c r="K31" s="44">
        <v>1159043</v>
      </c>
      <c r="L31" s="43">
        <v>495000</v>
      </c>
      <c r="M31" s="44">
        <v>494504</v>
      </c>
      <c r="N31" s="43"/>
      <c r="O31" s="44"/>
      <c r="P31" s="43">
        <f t="shared" si="5"/>
        <v>1998000</v>
      </c>
      <c r="Q31" s="44">
        <f t="shared" si="6"/>
        <v>1998391</v>
      </c>
      <c r="R31" s="24">
        <f t="shared" si="7"/>
        <v>-57.253886010362699</v>
      </c>
      <c r="S31" s="25">
        <f t="shared" si="8"/>
        <v>-57.335146323302929</v>
      </c>
      <c r="T31" s="24">
        <f t="shared" si="9"/>
        <v>83.25</v>
      </c>
      <c r="U31" s="26">
        <f t="shared" si="10"/>
        <v>83.266291666666675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6531000</v>
      </c>
      <c r="C33" s="42"/>
      <c r="D33" s="42"/>
      <c r="E33" s="42">
        <f t="shared" si="4"/>
        <v>6531000</v>
      </c>
      <c r="F33" s="43">
        <v>6531000</v>
      </c>
      <c r="G33" s="44">
        <v>6531000</v>
      </c>
      <c r="H33" s="43">
        <v>1633000</v>
      </c>
      <c r="I33" s="44">
        <v>2620098</v>
      </c>
      <c r="J33" s="43">
        <v>346000</v>
      </c>
      <c r="K33" s="44">
        <v>346368</v>
      </c>
      <c r="L33" s="43">
        <v>2325000</v>
      </c>
      <c r="M33" s="44">
        <v>712821</v>
      </c>
      <c r="N33" s="43"/>
      <c r="O33" s="44"/>
      <c r="P33" s="43">
        <f t="shared" si="5"/>
        <v>4304000</v>
      </c>
      <c r="Q33" s="44">
        <f t="shared" si="6"/>
        <v>3679287</v>
      </c>
      <c r="R33" s="24">
        <f t="shared" si="7"/>
        <v>571.96531791907512</v>
      </c>
      <c r="S33" s="25">
        <f t="shared" si="8"/>
        <v>105.79874584257207</v>
      </c>
      <c r="T33" s="24">
        <f t="shared" si="9"/>
        <v>65.901087122952077</v>
      </c>
      <c r="U33" s="26">
        <f t="shared" si="10"/>
        <v>56.335737253100589</v>
      </c>
      <c r="V33" s="43"/>
      <c r="W33" s="44"/>
    </row>
    <row r="34" spans="1:23" ht="13" x14ac:dyDescent="0.3">
      <c r="A34" s="23" t="s">
        <v>60</v>
      </c>
      <c r="B34" s="42">
        <v>8000000</v>
      </c>
      <c r="C34" s="42"/>
      <c r="D34" s="42"/>
      <c r="E34" s="42">
        <f t="shared" si="4"/>
        <v>8000000</v>
      </c>
      <c r="F34" s="43">
        <v>8000000</v>
      </c>
      <c r="G34" s="44">
        <v>8000000</v>
      </c>
      <c r="H34" s="43">
        <v>2307000</v>
      </c>
      <c r="I34" s="44">
        <v>2305656</v>
      </c>
      <c r="J34" s="43">
        <v>2693000</v>
      </c>
      <c r="K34" s="44">
        <v>3830644</v>
      </c>
      <c r="L34" s="43">
        <v>872000</v>
      </c>
      <c r="M34" s="44">
        <v>759392</v>
      </c>
      <c r="N34" s="43"/>
      <c r="O34" s="44"/>
      <c r="P34" s="43">
        <f t="shared" si="5"/>
        <v>5872000</v>
      </c>
      <c r="Q34" s="44">
        <f t="shared" si="6"/>
        <v>6895692</v>
      </c>
      <c r="R34" s="24">
        <f t="shared" si="7"/>
        <v>-67.619754920163388</v>
      </c>
      <c r="S34" s="25">
        <f t="shared" si="8"/>
        <v>-80.175865990157263</v>
      </c>
      <c r="T34" s="24">
        <f t="shared" si="9"/>
        <v>73.400000000000006</v>
      </c>
      <c r="U34" s="26">
        <f t="shared" si="10"/>
        <v>86.196150000000003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/>
      <c r="K36" s="44">
        <v>770552</v>
      </c>
      <c r="L36" s="43">
        <v>1538000</v>
      </c>
      <c r="M36" s="44">
        <v>1227332</v>
      </c>
      <c r="N36" s="43"/>
      <c r="O36" s="44"/>
      <c r="P36" s="43">
        <f t="shared" si="5"/>
        <v>1538000</v>
      </c>
      <c r="Q36" s="44">
        <f t="shared" si="6"/>
        <v>1997884</v>
      </c>
      <c r="R36" s="24">
        <f t="shared" si="7"/>
        <v>0</v>
      </c>
      <c r="S36" s="25">
        <f t="shared" si="8"/>
        <v>59.279581391002814</v>
      </c>
      <c r="T36" s="24">
        <f t="shared" si="9"/>
        <v>51.266666666666673</v>
      </c>
      <c r="U36" s="26">
        <f t="shared" si="10"/>
        <v>66.596133333333327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38258000</v>
      </c>
      <c r="C43" s="45">
        <f t="shared" si="20"/>
        <v>0</v>
      </c>
      <c r="D43" s="45">
        <f t="shared" si="20"/>
        <v>0</v>
      </c>
      <c r="E43" s="45">
        <f t="shared" si="20"/>
        <v>38258000</v>
      </c>
      <c r="F43" s="46">
        <f t="shared" si="20"/>
        <v>34966000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38258000</v>
      </c>
      <c r="C44" s="39">
        <f t="shared" si="22"/>
        <v>0</v>
      </c>
      <c r="D44" s="39">
        <f t="shared" si="22"/>
        <v>0</v>
      </c>
      <c r="E44" s="39">
        <f t="shared" si="22"/>
        <v>38258000</v>
      </c>
      <c r="F44" s="40">
        <f t="shared" si="22"/>
        <v>34966000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36258000</v>
      </c>
      <c r="C46" s="42"/>
      <c r="D46" s="42"/>
      <c r="E46" s="42">
        <f t="shared" si="13"/>
        <v>36258000</v>
      </c>
      <c r="F46" s="43">
        <v>32966000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962356000</v>
      </c>
      <c r="C61" s="39">
        <f t="shared" si="26"/>
        <v>30000000</v>
      </c>
      <c r="D61" s="39">
        <f t="shared" si="26"/>
        <v>0</v>
      </c>
      <c r="E61" s="39">
        <f t="shared" si="26"/>
        <v>992356000</v>
      </c>
      <c r="F61" s="40">
        <f t="shared" si="26"/>
        <v>989064000</v>
      </c>
      <c r="G61" s="41">
        <f t="shared" si="26"/>
        <v>932778000</v>
      </c>
      <c r="H61" s="40">
        <f t="shared" si="26"/>
        <v>135851000</v>
      </c>
      <c r="I61" s="41">
        <f t="shared" si="26"/>
        <v>169149287</v>
      </c>
      <c r="J61" s="40">
        <f t="shared" si="26"/>
        <v>309420000</v>
      </c>
      <c r="K61" s="41">
        <f t="shared" si="26"/>
        <v>274927046</v>
      </c>
      <c r="L61" s="40">
        <f t="shared" si="26"/>
        <v>194724000</v>
      </c>
      <c r="M61" s="41">
        <f t="shared" si="26"/>
        <v>224762409</v>
      </c>
      <c r="N61" s="40">
        <f t="shared" si="26"/>
        <v>0</v>
      </c>
      <c r="O61" s="41">
        <f t="shared" si="26"/>
        <v>0</v>
      </c>
      <c r="P61" s="40">
        <f t="shared" si="26"/>
        <v>639995000</v>
      </c>
      <c r="Q61" s="41">
        <f t="shared" si="26"/>
        <v>668838742</v>
      </c>
      <c r="R61" s="20">
        <f t="shared" si="16"/>
        <v>-37.068062827225127</v>
      </c>
      <c r="S61" s="21">
        <f t="shared" si="17"/>
        <v>-18.246526753137264</v>
      </c>
      <c r="T61" s="20">
        <f t="shared" si="18"/>
        <v>64.492480521103317</v>
      </c>
      <c r="U61" s="22">
        <f t="shared" si="19"/>
        <v>67.399072711809069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962356000</v>
      </c>
      <c r="C65" s="48">
        <f t="shared" si="30"/>
        <v>30000000</v>
      </c>
      <c r="D65" s="48">
        <f t="shared" si="30"/>
        <v>0</v>
      </c>
      <c r="E65" s="48">
        <f t="shared" si="30"/>
        <v>992356000</v>
      </c>
      <c r="F65" s="49">
        <f t="shared" si="30"/>
        <v>989064000</v>
      </c>
      <c r="G65" s="50">
        <f t="shared" si="30"/>
        <v>932778000</v>
      </c>
      <c r="H65" s="49">
        <f t="shared" si="30"/>
        <v>135851000</v>
      </c>
      <c r="I65" s="50">
        <f t="shared" si="30"/>
        <v>169149287</v>
      </c>
      <c r="J65" s="49">
        <f t="shared" si="30"/>
        <v>309420000</v>
      </c>
      <c r="K65" s="50">
        <f t="shared" si="30"/>
        <v>274927046</v>
      </c>
      <c r="L65" s="49">
        <f t="shared" si="30"/>
        <v>194724000</v>
      </c>
      <c r="M65" s="51">
        <f t="shared" si="30"/>
        <v>224762409</v>
      </c>
      <c r="N65" s="49">
        <f t="shared" si="30"/>
        <v>0</v>
      </c>
      <c r="O65" s="50">
        <f t="shared" si="30"/>
        <v>0</v>
      </c>
      <c r="P65" s="49">
        <f t="shared" si="30"/>
        <v>639995000</v>
      </c>
      <c r="Q65" s="50">
        <f t="shared" si="30"/>
        <v>668838742</v>
      </c>
      <c r="R65" s="34">
        <f t="shared" si="16"/>
        <v>-37.068062827225127</v>
      </c>
      <c r="S65" s="35">
        <f t="shared" si="17"/>
        <v>-18.246526753137264</v>
      </c>
      <c r="T65" s="34">
        <f t="shared" si="18"/>
        <v>64.492480521103317</v>
      </c>
      <c r="U65" s="35">
        <f t="shared" si="19"/>
        <v>67.399072711809069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118</v>
      </c>
      <c r="B6" s="9" t="s">
        <v>1</v>
      </c>
      <c r="C6" s="9" t="s">
        <v>118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140188000</v>
      </c>
      <c r="C8" s="36">
        <f t="shared" si="0"/>
        <v>0</v>
      </c>
      <c r="D8" s="36">
        <f t="shared" si="0"/>
        <v>0</v>
      </c>
      <c r="E8" s="36">
        <f t="shared" si="0"/>
        <v>140188000</v>
      </c>
      <c r="F8" s="37">
        <f t="shared" si="0"/>
        <v>140188000</v>
      </c>
      <c r="G8" s="38">
        <f t="shared" si="0"/>
        <v>140188000</v>
      </c>
      <c r="H8" s="37">
        <f t="shared" si="0"/>
        <v>44362000</v>
      </c>
      <c r="I8" s="38">
        <f t="shared" si="0"/>
        <v>40325479</v>
      </c>
      <c r="J8" s="37">
        <f t="shared" si="0"/>
        <v>26545000</v>
      </c>
      <c r="K8" s="38">
        <f t="shared" si="0"/>
        <v>46758380</v>
      </c>
      <c r="L8" s="37">
        <f t="shared" si="0"/>
        <v>17708000</v>
      </c>
      <c r="M8" s="38">
        <f t="shared" si="0"/>
        <v>32382952</v>
      </c>
      <c r="N8" s="37">
        <f t="shared" si="0"/>
        <v>0</v>
      </c>
      <c r="O8" s="38">
        <f t="shared" si="0"/>
        <v>0</v>
      </c>
      <c r="P8" s="37">
        <f t="shared" si="0"/>
        <v>88615000</v>
      </c>
      <c r="Q8" s="38">
        <f t="shared" si="0"/>
        <v>119466811</v>
      </c>
      <c r="R8" s="16">
        <f>IF(($J8       =0),0,((($L8       -$J8       )/$J8       )*100))</f>
        <v>-33.290638538331137</v>
      </c>
      <c r="S8" s="17">
        <f>IF(($K8       =0),0,((($M8       -$K8       )/$K8       )*100))</f>
        <v>-30.744067694389756</v>
      </c>
      <c r="T8" s="16">
        <f>IF(($E8       =0),0,(($P8       /$E8       )*100))</f>
        <v>63.211544497389212</v>
      </c>
      <c r="U8" s="18">
        <f>IF(($E8       =0),0,(($Q8       /$E8       )*100))</f>
        <v>85.218999486403973</v>
      </c>
      <c r="V8" s="37">
        <f t="shared" ref="V8:W8" si="1">+V9+V28</f>
        <v>2254000</v>
      </c>
      <c r="W8" s="38">
        <f t="shared" si="1"/>
        <v>2254000</v>
      </c>
    </row>
    <row r="9" spans="1:23" ht="13" x14ac:dyDescent="0.3">
      <c r="A9" s="19" t="s">
        <v>35</v>
      </c>
      <c r="B9" s="39">
        <f t="shared" ref="B9:Q9" si="2">SUM(B10:B27)</f>
        <v>110975000</v>
      </c>
      <c r="C9" s="39">
        <f t="shared" si="2"/>
        <v>0</v>
      </c>
      <c r="D9" s="39">
        <f t="shared" si="2"/>
        <v>0</v>
      </c>
      <c r="E9" s="39">
        <f t="shared" si="2"/>
        <v>110975000</v>
      </c>
      <c r="F9" s="40">
        <f t="shared" si="2"/>
        <v>110975000</v>
      </c>
      <c r="G9" s="41">
        <f t="shared" si="2"/>
        <v>110975000</v>
      </c>
      <c r="H9" s="40">
        <f t="shared" si="2"/>
        <v>38583000</v>
      </c>
      <c r="I9" s="41">
        <f t="shared" si="2"/>
        <v>23335045</v>
      </c>
      <c r="J9" s="40">
        <f t="shared" si="2"/>
        <v>21629000</v>
      </c>
      <c r="K9" s="41">
        <f t="shared" si="2"/>
        <v>46303443</v>
      </c>
      <c r="L9" s="40">
        <f t="shared" si="2"/>
        <v>13098000</v>
      </c>
      <c r="M9" s="41">
        <f t="shared" si="2"/>
        <v>23060659</v>
      </c>
      <c r="N9" s="40">
        <f t="shared" si="2"/>
        <v>0</v>
      </c>
      <c r="O9" s="41">
        <f t="shared" si="2"/>
        <v>0</v>
      </c>
      <c r="P9" s="40">
        <f t="shared" si="2"/>
        <v>73310000</v>
      </c>
      <c r="Q9" s="41">
        <f t="shared" si="2"/>
        <v>92699147</v>
      </c>
      <c r="R9" s="20">
        <f>IF(($J9       =0),0,((($L9       -$J9       )/$J9       )*100))</f>
        <v>-39.442415275787134</v>
      </c>
      <c r="S9" s="21">
        <f>IF(($K9       =0),0,((($M9       -$K9       )/$K9       )*100))</f>
        <v>-50.196664641115355</v>
      </c>
      <c r="T9" s="20">
        <f>IF(($E9       =0),0,(($P9       /$E9       )*100))</f>
        <v>66.059923406172558</v>
      </c>
      <c r="U9" s="22">
        <f>IF(($E9       =0),0,(($Q9       /$E9       )*100))</f>
        <v>83.531558459112404</v>
      </c>
      <c r="V9" s="40">
        <f t="shared" ref="V9:W9" si="3">SUM(V10:V27)</f>
        <v>2254000</v>
      </c>
      <c r="W9" s="41">
        <f t="shared" si="3"/>
        <v>2254000</v>
      </c>
    </row>
    <row r="10" spans="1:23" ht="13" x14ac:dyDescent="0.3">
      <c r="A10" s="23" t="s">
        <v>36</v>
      </c>
      <c r="B10" s="42">
        <v>70975000</v>
      </c>
      <c r="C10" s="42"/>
      <c r="D10" s="42"/>
      <c r="E10" s="42">
        <f t="shared" ref="E10:E41" si="4">$B10      +$C10      +$D10</f>
        <v>70975000</v>
      </c>
      <c r="F10" s="43">
        <v>70975000</v>
      </c>
      <c r="G10" s="44">
        <v>70975000</v>
      </c>
      <c r="H10" s="43">
        <v>24315000</v>
      </c>
      <c r="I10" s="44">
        <v>9066542</v>
      </c>
      <c r="J10" s="43">
        <v>12462000</v>
      </c>
      <c r="K10" s="44">
        <v>36337991</v>
      </c>
      <c r="L10" s="43">
        <v>2124000</v>
      </c>
      <c r="M10" s="44">
        <v>9247581</v>
      </c>
      <c r="N10" s="43"/>
      <c r="O10" s="44"/>
      <c r="P10" s="43">
        <f t="shared" ref="P10:P41" si="5">$H10      +$J10      +$L10      +$N10</f>
        <v>38901000</v>
      </c>
      <c r="Q10" s="44">
        <f t="shared" ref="Q10:Q41" si="6">$I10      +$K10      +$M10      +$O10</f>
        <v>54652114</v>
      </c>
      <c r="R10" s="24">
        <f t="shared" ref="R10:R41" si="7">IF(($J10      =0),0,((($L10      -$J10      )/$J10      )*100))</f>
        <v>-82.956186807896003</v>
      </c>
      <c r="S10" s="25">
        <f t="shared" ref="S10:S41" si="8">IF(($K10      =0),0,((($M10      -$K10      )/$K10      )*100))</f>
        <v>-74.551204550631326</v>
      </c>
      <c r="T10" s="24">
        <f t="shared" ref="T10:T41" si="9">IF(($E10      =0),0,(($P10      /$E10      )*100))</f>
        <v>54.809439943642126</v>
      </c>
      <c r="U10" s="26">
        <f t="shared" ref="U10:U41" si="10">IF(($E10      =0),0,(($Q10      /$E10      )*100))</f>
        <v>77.001921803451921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40000000</v>
      </c>
      <c r="C13" s="42"/>
      <c r="D13" s="42"/>
      <c r="E13" s="42">
        <f t="shared" si="4"/>
        <v>40000000</v>
      </c>
      <c r="F13" s="43">
        <v>40000000</v>
      </c>
      <c r="G13" s="44">
        <v>40000000</v>
      </c>
      <c r="H13" s="43">
        <v>14268000</v>
      </c>
      <c r="I13" s="44">
        <v>14268503</v>
      </c>
      <c r="J13" s="43">
        <v>9167000</v>
      </c>
      <c r="K13" s="44">
        <v>9965452</v>
      </c>
      <c r="L13" s="43">
        <v>10974000</v>
      </c>
      <c r="M13" s="44">
        <v>13813078</v>
      </c>
      <c r="N13" s="43"/>
      <c r="O13" s="44"/>
      <c r="P13" s="43">
        <f t="shared" si="5"/>
        <v>34409000</v>
      </c>
      <c r="Q13" s="44">
        <f t="shared" si="6"/>
        <v>38047033</v>
      </c>
      <c r="R13" s="24">
        <f t="shared" si="7"/>
        <v>19.71201047234646</v>
      </c>
      <c r="S13" s="25">
        <f t="shared" si="8"/>
        <v>38.609648614031755</v>
      </c>
      <c r="T13" s="24">
        <f t="shared" si="9"/>
        <v>86.022500000000008</v>
      </c>
      <c r="U13" s="26">
        <f t="shared" si="10"/>
        <v>95.117582499999997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2254000</v>
      </c>
      <c r="W20" s="44">
        <v>2254000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29213000</v>
      </c>
      <c r="C28" s="39">
        <f t="shared" si="11"/>
        <v>0</v>
      </c>
      <c r="D28" s="39">
        <f t="shared" si="11"/>
        <v>0</v>
      </c>
      <c r="E28" s="39">
        <f t="shared" si="11"/>
        <v>29213000</v>
      </c>
      <c r="F28" s="40">
        <f t="shared" si="11"/>
        <v>29213000</v>
      </c>
      <c r="G28" s="41">
        <f t="shared" si="11"/>
        <v>29213000</v>
      </c>
      <c r="H28" s="40">
        <f t="shared" si="11"/>
        <v>5779000</v>
      </c>
      <c r="I28" s="41">
        <f t="shared" si="11"/>
        <v>16990434</v>
      </c>
      <c r="J28" s="40">
        <f t="shared" si="11"/>
        <v>4916000</v>
      </c>
      <c r="K28" s="41">
        <f t="shared" si="11"/>
        <v>454937</v>
      </c>
      <c r="L28" s="40">
        <f t="shared" si="11"/>
        <v>4610000</v>
      </c>
      <c r="M28" s="41">
        <f t="shared" si="11"/>
        <v>9322293</v>
      </c>
      <c r="N28" s="40">
        <f t="shared" si="11"/>
        <v>0</v>
      </c>
      <c r="O28" s="41">
        <f t="shared" si="11"/>
        <v>0</v>
      </c>
      <c r="P28" s="40">
        <f t="shared" si="11"/>
        <v>15305000</v>
      </c>
      <c r="Q28" s="41">
        <f t="shared" si="11"/>
        <v>26767664</v>
      </c>
      <c r="R28" s="20">
        <f t="shared" si="7"/>
        <v>-6.2245728234336859</v>
      </c>
      <c r="S28" s="21">
        <f t="shared" si="8"/>
        <v>1949.1393313799492</v>
      </c>
      <c r="T28" s="20">
        <f t="shared" si="9"/>
        <v>52.391058775202822</v>
      </c>
      <c r="U28" s="22">
        <f t="shared" si="10"/>
        <v>91.629288330537776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3500000</v>
      </c>
      <c r="C31" s="42"/>
      <c r="D31" s="42"/>
      <c r="E31" s="42">
        <f t="shared" si="4"/>
        <v>3500000</v>
      </c>
      <c r="F31" s="43">
        <v>3500000</v>
      </c>
      <c r="G31" s="44">
        <v>3500000</v>
      </c>
      <c r="H31" s="43">
        <v>310000</v>
      </c>
      <c r="I31" s="44">
        <v>230000</v>
      </c>
      <c r="J31" s="43">
        <v>237000</v>
      </c>
      <c r="K31" s="44">
        <v>454937</v>
      </c>
      <c r="L31" s="43">
        <v>370000</v>
      </c>
      <c r="M31" s="44">
        <v>369726</v>
      </c>
      <c r="N31" s="43"/>
      <c r="O31" s="44"/>
      <c r="P31" s="43">
        <f t="shared" si="5"/>
        <v>917000</v>
      </c>
      <c r="Q31" s="44">
        <f t="shared" si="6"/>
        <v>1054663</v>
      </c>
      <c r="R31" s="24">
        <f t="shared" si="7"/>
        <v>56.118143459915615</v>
      </c>
      <c r="S31" s="25">
        <f t="shared" si="8"/>
        <v>-18.730285731870566</v>
      </c>
      <c r="T31" s="24">
        <f t="shared" si="9"/>
        <v>26.200000000000003</v>
      </c>
      <c r="U31" s="26">
        <f t="shared" si="10"/>
        <v>30.133228571428571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2939000</v>
      </c>
      <c r="C33" s="42"/>
      <c r="D33" s="42"/>
      <c r="E33" s="42">
        <f t="shared" si="4"/>
        <v>2939000</v>
      </c>
      <c r="F33" s="43">
        <v>2939000</v>
      </c>
      <c r="G33" s="44">
        <v>2939000</v>
      </c>
      <c r="H33" s="43">
        <v>735000</v>
      </c>
      <c r="I33" s="44">
        <v>4760434</v>
      </c>
      <c r="J33" s="43"/>
      <c r="K33" s="44"/>
      <c r="L33" s="43"/>
      <c r="M33" s="44">
        <v>-1821433</v>
      </c>
      <c r="N33" s="43"/>
      <c r="O33" s="44"/>
      <c r="P33" s="43">
        <f t="shared" si="5"/>
        <v>735000</v>
      </c>
      <c r="Q33" s="44">
        <f t="shared" si="6"/>
        <v>2939001</v>
      </c>
      <c r="R33" s="24">
        <f t="shared" si="7"/>
        <v>0</v>
      </c>
      <c r="S33" s="25">
        <f t="shared" si="8"/>
        <v>0</v>
      </c>
      <c r="T33" s="24">
        <f t="shared" si="9"/>
        <v>25.008506294658044</v>
      </c>
      <c r="U33" s="26">
        <f t="shared" si="10"/>
        <v>100.00003402517864</v>
      </c>
      <c r="V33" s="43"/>
      <c r="W33" s="44"/>
    </row>
    <row r="34" spans="1:23" ht="13" x14ac:dyDescent="0.3">
      <c r="A34" s="23" t="s">
        <v>60</v>
      </c>
      <c r="B34" s="42">
        <v>22774000</v>
      </c>
      <c r="C34" s="42"/>
      <c r="D34" s="42"/>
      <c r="E34" s="42">
        <f t="shared" si="4"/>
        <v>22774000</v>
      </c>
      <c r="F34" s="43">
        <v>22774000</v>
      </c>
      <c r="G34" s="44">
        <v>22774000</v>
      </c>
      <c r="H34" s="43">
        <v>4734000</v>
      </c>
      <c r="I34" s="44">
        <v>12000000</v>
      </c>
      <c r="J34" s="43">
        <v>4679000</v>
      </c>
      <c r="K34" s="44"/>
      <c r="L34" s="43">
        <v>4240000</v>
      </c>
      <c r="M34" s="44">
        <v>10774000</v>
      </c>
      <c r="N34" s="43"/>
      <c r="O34" s="44"/>
      <c r="P34" s="43">
        <f t="shared" si="5"/>
        <v>13653000</v>
      </c>
      <c r="Q34" s="44">
        <f t="shared" si="6"/>
        <v>22774000</v>
      </c>
      <c r="R34" s="24">
        <f t="shared" si="7"/>
        <v>-9.3823466552682202</v>
      </c>
      <c r="S34" s="25">
        <f t="shared" si="8"/>
        <v>0</v>
      </c>
      <c r="T34" s="24">
        <f t="shared" si="9"/>
        <v>59.949942917361909</v>
      </c>
      <c r="U34" s="26">
        <f t="shared" si="10"/>
        <v>100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5121000</v>
      </c>
      <c r="C43" s="45">
        <f t="shared" si="20"/>
        <v>0</v>
      </c>
      <c r="D43" s="45">
        <f t="shared" si="20"/>
        <v>0</v>
      </c>
      <c r="E43" s="45">
        <f t="shared" si="20"/>
        <v>5121000</v>
      </c>
      <c r="F43" s="46">
        <f t="shared" si="20"/>
        <v>5110000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5121000</v>
      </c>
      <c r="C44" s="39">
        <f t="shared" si="22"/>
        <v>0</v>
      </c>
      <c r="D44" s="39">
        <f t="shared" si="22"/>
        <v>0</v>
      </c>
      <c r="E44" s="39">
        <f t="shared" si="22"/>
        <v>5121000</v>
      </c>
      <c r="F44" s="40">
        <f t="shared" si="22"/>
        <v>5110000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5000000</v>
      </c>
      <c r="C45" s="42"/>
      <c r="D45" s="42"/>
      <c r="E45" s="42">
        <f t="shared" si="13"/>
        <v>5000000</v>
      </c>
      <c r="F45" s="43">
        <v>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121000</v>
      </c>
      <c r="C46" s="42"/>
      <c r="D46" s="42"/>
      <c r="E46" s="42">
        <f t="shared" si="13"/>
        <v>121000</v>
      </c>
      <c r="F46" s="43">
        <v>110000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145309000</v>
      </c>
      <c r="C61" s="39">
        <f t="shared" si="26"/>
        <v>0</v>
      </c>
      <c r="D61" s="39">
        <f t="shared" si="26"/>
        <v>0</v>
      </c>
      <c r="E61" s="39">
        <f t="shared" si="26"/>
        <v>145309000</v>
      </c>
      <c r="F61" s="40">
        <f t="shared" si="26"/>
        <v>145298000</v>
      </c>
      <c r="G61" s="41">
        <f t="shared" si="26"/>
        <v>140188000</v>
      </c>
      <c r="H61" s="40">
        <f t="shared" si="26"/>
        <v>44362000</v>
      </c>
      <c r="I61" s="41">
        <f t="shared" si="26"/>
        <v>40325479</v>
      </c>
      <c r="J61" s="40">
        <f t="shared" si="26"/>
        <v>26545000</v>
      </c>
      <c r="K61" s="41">
        <f t="shared" si="26"/>
        <v>46758380</v>
      </c>
      <c r="L61" s="40">
        <f t="shared" si="26"/>
        <v>17708000</v>
      </c>
      <c r="M61" s="41">
        <f t="shared" si="26"/>
        <v>32382952</v>
      </c>
      <c r="N61" s="40">
        <f t="shared" si="26"/>
        <v>0</v>
      </c>
      <c r="O61" s="41">
        <f t="shared" si="26"/>
        <v>0</v>
      </c>
      <c r="P61" s="40">
        <f t="shared" si="26"/>
        <v>88615000</v>
      </c>
      <c r="Q61" s="41">
        <f t="shared" si="26"/>
        <v>119466811</v>
      </c>
      <c r="R61" s="20">
        <f t="shared" si="16"/>
        <v>-33.290638538331137</v>
      </c>
      <c r="S61" s="21">
        <f t="shared" si="17"/>
        <v>-30.744067694389756</v>
      </c>
      <c r="T61" s="20">
        <f t="shared" si="18"/>
        <v>60.983834449345878</v>
      </c>
      <c r="U61" s="22">
        <f t="shared" si="19"/>
        <v>82.215699646959237</v>
      </c>
      <c r="V61" s="40">
        <f t="shared" ref="V61:W61" si="27">+V8+V43</f>
        <v>2254000</v>
      </c>
      <c r="W61" s="41">
        <f t="shared" si="27"/>
        <v>2254000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145309000</v>
      </c>
      <c r="C65" s="48">
        <f t="shared" si="30"/>
        <v>0</v>
      </c>
      <c r="D65" s="48">
        <f t="shared" si="30"/>
        <v>0</v>
      </c>
      <c r="E65" s="48">
        <f t="shared" si="30"/>
        <v>145309000</v>
      </c>
      <c r="F65" s="49">
        <f t="shared" si="30"/>
        <v>145298000</v>
      </c>
      <c r="G65" s="50">
        <f t="shared" si="30"/>
        <v>140188000</v>
      </c>
      <c r="H65" s="49">
        <f t="shared" si="30"/>
        <v>44362000</v>
      </c>
      <c r="I65" s="50">
        <f t="shared" si="30"/>
        <v>40325479</v>
      </c>
      <c r="J65" s="49">
        <f t="shared" si="30"/>
        <v>26545000</v>
      </c>
      <c r="K65" s="50">
        <f t="shared" si="30"/>
        <v>46758380</v>
      </c>
      <c r="L65" s="49">
        <f t="shared" si="30"/>
        <v>17708000</v>
      </c>
      <c r="M65" s="51">
        <f t="shared" si="30"/>
        <v>32382952</v>
      </c>
      <c r="N65" s="49">
        <f t="shared" si="30"/>
        <v>0</v>
      </c>
      <c r="O65" s="50">
        <f t="shared" si="30"/>
        <v>0</v>
      </c>
      <c r="P65" s="49">
        <f t="shared" si="30"/>
        <v>88615000</v>
      </c>
      <c r="Q65" s="50">
        <f t="shared" si="30"/>
        <v>119466811</v>
      </c>
      <c r="R65" s="34">
        <f t="shared" si="16"/>
        <v>-33.290638538331137</v>
      </c>
      <c r="S65" s="35">
        <f t="shared" si="17"/>
        <v>-30.744067694389756</v>
      </c>
      <c r="T65" s="34">
        <f t="shared" si="18"/>
        <v>60.983834449345878</v>
      </c>
      <c r="U65" s="35">
        <f t="shared" si="19"/>
        <v>82.215699646959237</v>
      </c>
      <c r="V65" s="49">
        <f>+V61+V62</f>
        <v>2254000</v>
      </c>
      <c r="W65" s="50">
        <f>+W61+W62</f>
        <v>2254000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109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110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111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112</v>
      </c>
    </row>
    <row r="74" spans="1:23" x14ac:dyDescent="0.25">
      <c r="A74" t="s">
        <v>113</v>
      </c>
    </row>
    <row r="75" spans="1:23" x14ac:dyDescent="0.25">
      <c r="A75" t="s">
        <v>114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115</v>
      </c>
      <c r="G78" s="5" t="s">
        <v>116</v>
      </c>
      <c r="W78" s="5"/>
    </row>
    <row r="80" spans="1:23" x14ac:dyDescent="0.25">
      <c r="A80" t="s">
        <v>117</v>
      </c>
      <c r="G80" t="s">
        <v>117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B64816-74B9-4B88-A1E7-60A85B68DB0C}"/>
</file>

<file path=customXml/itemProps2.xml><?xml version="1.0" encoding="utf-8"?>
<ds:datastoreItem xmlns:ds="http://schemas.openxmlformats.org/officeDocument/2006/customXml" ds:itemID="{D297CC1B-8306-4A75-95DE-2DDCD0195969}"/>
</file>

<file path=customXml/itemProps3.xml><?xml version="1.0" encoding="utf-8"?>
<ds:datastoreItem xmlns:ds="http://schemas.openxmlformats.org/officeDocument/2006/customXml" ds:itemID="{DE7B2D62-B662-4962-82A6-420C12B1E0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2026-05-13T13:48:22Z</dcterms:created>
  <dcterms:modified xsi:type="dcterms:W3CDTF">2026-05-13T13:54:40Z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